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K:\CONTROLLING\Årsrapport - årsafslutning\2022\Risikorapport\"/>
    </mc:Choice>
  </mc:AlternateContent>
  <xr:revisionPtr revIDLastSave="0" documentId="13_ncr:1_{4DB01556-DF96-4653-B93B-0C71CABF6F97}" xr6:coauthVersionLast="47" xr6:coauthVersionMax="47" xr10:uidLastSave="{00000000-0000-0000-0000-000000000000}"/>
  <bookViews>
    <workbookView xWindow="-120" yWindow="-120" windowWidth="29040" windowHeight="17640" tabRatio="831" firstSheet="6" activeTab="28" xr2:uid="{00000000-000D-0000-FFFF-FFFF00000000}"/>
  </bookViews>
  <sheets>
    <sheet name="Indledning" sheetId="84" r:id="rId1"/>
    <sheet name="Forside" sheetId="95" r:id="rId2"/>
    <sheet name="KM1" sheetId="2" r:id="rId3"/>
    <sheet name="OV1" sheetId="11" r:id="rId4"/>
    <sheet name="OVA" sheetId="26" r:id="rId5"/>
    <sheet name="OVB" sheetId="25" r:id="rId6"/>
    <sheet name="OVC" sheetId="28" r:id="rId7"/>
    <sheet name="LI1" sheetId="91" r:id="rId8"/>
    <sheet name="LI2" sheetId="92" r:id="rId9"/>
    <sheet name="LI3" sheetId="93" r:id="rId10"/>
    <sheet name="LIA" sheetId="94" r:id="rId11"/>
    <sheet name="CC1" sheetId="16" r:id="rId12"/>
    <sheet name="CCA" sheetId="29" r:id="rId13"/>
    <sheet name="CCyB1" sheetId="17" r:id="rId14"/>
    <sheet name="CCyB2" sheetId="18" r:id="rId15"/>
    <sheet name="LR1 – LRSum" sheetId="19" r:id="rId16"/>
    <sheet name="LR2 – LRCom" sheetId="20" r:id="rId17"/>
    <sheet name="LR3 – LRSpl" sheetId="21" r:id="rId18"/>
    <sheet name="LRA" sheetId="31" r:id="rId19"/>
    <sheet name="LIQA" sheetId="32" r:id="rId20"/>
    <sheet name="LIQ1" sheetId="22" r:id="rId21"/>
    <sheet name="LIQB" sheetId="33" r:id="rId22"/>
    <sheet name="LIQ2" sheetId="23" r:id="rId23"/>
    <sheet name="CRA" sheetId="30" r:id="rId24"/>
    <sheet name="CRB" sheetId="34" r:id="rId25"/>
    <sheet name="CRC" sheetId="56" r:id="rId26"/>
    <sheet name="CRD" sheetId="81" r:id="rId27"/>
    <sheet name="CR4" sheetId="45" r:id="rId28"/>
    <sheet name="CR5" sheetId="46" r:id="rId29"/>
    <sheet name="CRE" sheetId="48" r:id="rId30"/>
    <sheet name="CR6" sheetId="51" r:id="rId31"/>
    <sheet name="CR6-A" sheetId="49" r:id="rId32"/>
    <sheet name="CR7-A" sheetId="53" r:id="rId33"/>
    <sheet name="CR8" sheetId="54" r:id="rId34"/>
    <sheet name="CR9" sheetId="50" r:id="rId35"/>
    <sheet name="CR10" sheetId="82" r:id="rId36"/>
    <sheet name="CCRA" sheetId="59" r:id="rId37"/>
    <sheet name="CCR1" sheetId="66" r:id="rId38"/>
    <sheet name="CCR2" sheetId="60" r:id="rId39"/>
    <sheet name="CCR3" sheetId="61" r:id="rId40"/>
    <sheet name="CCR5" sheetId="63" r:id="rId41"/>
    <sheet name="MRA" sheetId="67" r:id="rId42"/>
    <sheet name="MR1" sheetId="68" r:id="rId43"/>
    <sheet name="ORA" sheetId="69" r:id="rId44"/>
    <sheet name="OR1" sheetId="70" r:id="rId45"/>
    <sheet name="REMA" sheetId="71" r:id="rId46"/>
    <sheet name="REM1" sheetId="72" r:id="rId47"/>
    <sheet name="REM2" sheetId="73" r:id="rId48"/>
    <sheet name="REM3" sheetId="74" r:id="rId49"/>
    <sheet name="REM5" sheetId="65" r:id="rId50"/>
    <sheet name="AE1" sheetId="76" r:id="rId51"/>
    <sheet name="AE2" sheetId="78" r:id="rId52"/>
    <sheet name="AE3" sheetId="77" r:id="rId53"/>
    <sheet name="AE4" sheetId="75" r:id="rId54"/>
    <sheet name="Kontracyklisk, data" sheetId="7" state="hidden" r:id="rId5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0" l="1"/>
  <c r="C4" i="70" s="1"/>
  <c r="G4" i="22"/>
  <c r="I4" i="22" s="1"/>
  <c r="C4" i="22"/>
  <c r="F4" i="22" s="1"/>
  <c r="C4" i="20"/>
  <c r="D4" i="20" s="1"/>
  <c r="C3" i="18"/>
  <c r="C3" i="16"/>
  <c r="E4" i="11"/>
  <c r="C4" i="11"/>
  <c r="C3" i="2"/>
  <c r="H4" i="22" l="1"/>
  <c r="J4" i="22"/>
  <c r="E4" i="22"/>
  <c r="D4" i="22"/>
  <c r="D4" i="70"/>
  <c r="D4" i="11"/>
  <c r="G3" i="2" l="1"/>
  <c r="F3" i="2"/>
  <c r="E3" i="2"/>
  <c r="D3" i="2"/>
  <c r="Q91" i="7" l="1"/>
  <c r="Q92" i="7"/>
  <c r="Q93" i="7"/>
  <c r="Q94" i="7"/>
  <c r="Q95" i="7"/>
  <c r="Q96" i="7"/>
  <c r="Q97" i="7"/>
  <c r="Q98" i="7"/>
  <c r="Q99" i="7"/>
  <c r="Q100" i="7"/>
  <c r="Q101" i="7"/>
  <c r="Q102" i="7"/>
  <c r="Q103" i="7"/>
  <c r="Q104" i="7"/>
  <c r="Q90" i="7" l="1"/>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alcChain>
</file>

<file path=xl/sharedStrings.xml><?xml version="1.0" encoding="utf-8"?>
<sst xmlns="http://schemas.openxmlformats.org/spreadsheetml/2006/main" count="4236" uniqueCount="1450">
  <si>
    <t>I/R</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</si>
  <si>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</si>
  <si>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</si>
  <si>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</si>
  <si>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</si>
  <si>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</si>
  <si>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</si>
  <si>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</si>
  <si>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</si>
  <si>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</si>
  <si>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</si>
  <si>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</si>
  <si>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</si>
  <si>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</si>
  <si>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</si>
  <si>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</si>
  <si>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</si>
  <si>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</si>
  <si>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</si>
  <si>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</si>
  <si>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</si>
  <si>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</si>
  <si>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</si>
  <si>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</si>
  <si>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</si>
  <si>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</si>
  <si>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</si>
  <si>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</si>
  <si>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</si>
  <si>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</si>
  <si>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</si>
  <si>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</si>
  <si>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</si>
  <si>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</si>
  <si>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</si>
  <si>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</si>
  <si>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</si>
  <si>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</si>
  <si>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</si>
  <si>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</si>
  <si>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</si>
  <si>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</si>
  <si>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</si>
  <si>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</si>
  <si>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</si>
  <si>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</si>
  <si>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</si>
  <si>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</si>
  <si>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</si>
  <si>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</si>
  <si>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</si>
  <si>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</si>
  <si>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</si>
  <si>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</si>
  <si>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</si>
  <si>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</si>
  <si>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</si>
  <si>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</si>
  <si>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</si>
  <si>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</si>
  <si>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</si>
  <si>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</si>
  <si>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</si>
  <si>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</si>
  <si>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</si>
  <si>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</si>
  <si>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</si>
  <si>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</si>
  <si>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</si>
  <si>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</si>
  <si>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</si>
  <si>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</si>
  <si>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</si>
  <si>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</si>
  <si>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</si>
  <si>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</si>
  <si>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</si>
  <si>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</si>
  <si>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</si>
  <si>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</si>
  <si>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</si>
  <si>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</si>
  <si>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</si>
  <si>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</si>
  <si>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</si>
  <si>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</si>
  <si>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</si>
  <si>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</si>
  <si>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</si>
  <si>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</si>
  <si>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</si>
  <si>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</si>
  <si>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</si>
  <si>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</si>
  <si>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</si>
  <si>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</si>
  <si>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</si>
  <si>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</si>
  <si>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</si>
  <si>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</si>
  <si>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</si>
  <si>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</si>
  <si>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</si>
  <si>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</si>
  <si>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</si>
  <si>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</si>
  <si>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</si>
  <si>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</si>
  <si>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</si>
  <si>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</si>
  <si>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</si>
  <si>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</si>
  <si>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Kernekapital</t>
  </si>
  <si>
    <t>Gearingsgrad</t>
  </si>
  <si>
    <t>Algeriet</t>
  </si>
  <si>
    <t>NA</t>
  </si>
  <si>
    <t>Bangladesh</t>
  </si>
  <si>
    <t>Luxembourg</t>
  </si>
  <si>
    <t>Malawi</t>
  </si>
  <si>
    <t>Myanmar</t>
  </si>
  <si>
    <t>Moldova</t>
  </si>
  <si>
    <t>Mozambique</t>
  </si>
  <si>
    <t>Panama</t>
  </si>
  <si>
    <t>Bahrain</t>
  </si>
  <si>
    <t>Irak</t>
  </si>
  <si>
    <t>Jomfruøerne, britiske</t>
  </si>
  <si>
    <t>Nigeria</t>
  </si>
  <si>
    <t>Pakistan</t>
  </si>
  <si>
    <t>St. Kitts &amp; Nevis</t>
  </si>
  <si>
    <t>Sudan</t>
  </si>
  <si>
    <t>Skema EU KM1 – Skema om væsentlige målekriterier</t>
  </si>
  <si>
    <t>Egentlig kernekapital (CET1)</t>
  </si>
  <si>
    <t>Samlet kapital</t>
  </si>
  <si>
    <t>Samlet risikoeksponering</t>
  </si>
  <si>
    <t>Egentlig kernekapitalprocent (%)</t>
  </si>
  <si>
    <t>Kernekapitalprocent (%)</t>
  </si>
  <si>
    <t>Kapitalprocent i alt (%)</t>
  </si>
  <si>
    <t>EU 7a</t>
  </si>
  <si>
    <t>EU 7b</t>
  </si>
  <si>
    <t>EU 7c</t>
  </si>
  <si>
    <t>EU 7d</t>
  </si>
  <si>
    <t>Krav om yderligere kapitalgrundlag til at tage højde for andre risici end risikoen for overdreven gearing (%)</t>
  </si>
  <si>
    <t>… heraf: i form af egentlig kernekapital (procentpoint)</t>
  </si>
  <si>
    <t>… heraf: i form af kernekapital (procentpoint)</t>
  </si>
  <si>
    <t>Samlede SREP-kapitalgrundlagskrav (%)</t>
  </si>
  <si>
    <t>Krav om yderligere kapitalgrundlag til at tage højde for andre risici end risikoen for overdreven gearing (som en procentdel af den risikovægtede eksponering)</t>
  </si>
  <si>
    <t>Kapitalprocenter (som en procentdel af den risikovægtede eksponering)</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</si>
  <si>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</si>
  <si>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</si>
  <si>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</si>
  <si>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</si>
  <si>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</si>
  <si>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</si>
  <si>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</si>
  <si>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</si>
  <si>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</si>
  <si>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</si>
  <si>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</si>
  <si>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</si>
  <si>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</si>
  <si>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</si>
  <si>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Samlet eksponeringsmål</t>
  </si>
  <si>
    <t>Krav om yderligere kapitalgrundlag til at tage højde for risikoen for overdreven gearing (som en procentdel af det samlede eksponeringsmål)</t>
  </si>
  <si>
    <t>Krav om yderligere kapitalgrundlag til at tage højde for risikoen for overdreven gearing (%)</t>
  </si>
  <si>
    <t>Samlede SREP-gearingsgradkrav (%)</t>
  </si>
  <si>
    <t>Gearingsgradbuffer og sammenlagt gearingsgradkrav (som en procentdel af det samlede eksponeringsmål)</t>
  </si>
  <si>
    <t>EU 14a</t>
  </si>
  <si>
    <t>EU 14b</t>
  </si>
  <si>
    <t>EU 14c</t>
  </si>
  <si>
    <t>EU 14d</t>
  </si>
  <si>
    <t>EU 14e</t>
  </si>
  <si>
    <t>Krav vedrørende gearingsgradbuffer (%)</t>
  </si>
  <si>
    <t>Sammenlagt gearingsgradkrav (%)</t>
  </si>
  <si>
    <t>Likviditetsdækningsgrad</t>
  </si>
  <si>
    <t>Likvide aktiver af høj kvalitet (HQLA) i alt (vægtet værdi — gennemsnit)</t>
  </si>
  <si>
    <t>EU 16a</t>
  </si>
  <si>
    <t>Udgående pengestrømme — Samlet vægtet værdi</t>
  </si>
  <si>
    <t>EU 16b</t>
  </si>
  <si>
    <t>Indgående pengestrømme — Samlet vægtet værdi</t>
  </si>
  <si>
    <t>Nettopengestrømme i alt (justeret værdi)</t>
  </si>
  <si>
    <t>Likviditetsdækningsgrad (%)</t>
  </si>
  <si>
    <t>Tilgængelig stabil finansiering i alt</t>
  </si>
  <si>
    <t>Krævet stabil finansiering i alt</t>
  </si>
  <si>
    <t>NSFR (%)</t>
  </si>
  <si>
    <t>Gearingsgrad (%)</t>
  </si>
  <si>
    <t>X</t>
  </si>
  <si>
    <t>Ja</t>
  </si>
  <si>
    <t>Nej</t>
  </si>
  <si>
    <t>Kontracykliske kapitalbuffere</t>
  </si>
  <si>
    <t>Kapitalgrundlag</t>
  </si>
  <si>
    <t>Behæftede og ubehæftede aktiver</t>
  </si>
  <si>
    <t>EU 4a</t>
  </si>
  <si>
    <t>EU 8b</t>
  </si>
  <si>
    <t>EU 19a</t>
  </si>
  <si>
    <t>EU 22a</t>
  </si>
  <si>
    <t>EU 23a</t>
  </si>
  <si>
    <t>EU 23b</t>
  </si>
  <si>
    <t>EU 23c</t>
  </si>
  <si>
    <t>Skema EU OV1 – Oversigt over samlede risikoeksponeringer</t>
  </si>
  <si>
    <t>Samlede risikoeksponeringer (TREA)</t>
  </si>
  <si>
    <t>Heraf i henhold til standardmetoden</t>
  </si>
  <si>
    <t>Heraf i henhold til kategoriseringsmetoden</t>
  </si>
  <si>
    <t>Heraf: aktier i henhold til den forenklede risikovægtningsmetode</t>
  </si>
  <si>
    <t>Heraf i henhold til den avancerede IRB-metode (Advanced IRB, A-IRB)</t>
  </si>
  <si>
    <t>Modpartskreditrisiko — CCR</t>
  </si>
  <si>
    <t>Heraf i henhold til metoden med interne modeller (IMM)</t>
  </si>
  <si>
    <t>Heraf eksponeringer mod en CCP</t>
  </si>
  <si>
    <t>Heraf kreditværdijustering — CVA</t>
  </si>
  <si>
    <t>Heraf anden modpartskreditrisiko</t>
  </si>
  <si>
    <t>Afviklingsrisiko</t>
  </si>
  <si>
    <t>Securitiseringseksponeringer uden for handelsbeholdningen (efter loftet)</t>
  </si>
  <si>
    <t>Heraf i henhold til SEC-IRBA-metoden</t>
  </si>
  <si>
    <t>Heraf i henhold til SEC-ERBA (undtagen IAA)</t>
  </si>
  <si>
    <t>Heraf i henhold til SEC-SA-metoden</t>
  </si>
  <si>
    <t>Heraf 1 250  % / fradrag</t>
  </si>
  <si>
    <t>Positionsrisiko, valutarisiko og råvarerisiko (markedsrisiko)</t>
  </si>
  <si>
    <t>Heraf i henhold til metoden med interne modeller</t>
  </si>
  <si>
    <t>Store eksponeringer</t>
  </si>
  <si>
    <t>Operationel risiko</t>
  </si>
  <si>
    <t>Heraf i henhold til basisindikatormetoden</t>
  </si>
  <si>
    <t>Heraf i henhold til den avancerede målemetode</t>
  </si>
  <si>
    <t>Beløb under tærsklerne for fradrag (omfattet af en risikovægt på 250 %)</t>
  </si>
  <si>
    <t>Land</t>
  </si>
  <si>
    <t>(1.000 DDK)</t>
  </si>
  <si>
    <t>Samlet risikoeksponeringsbeløb</t>
  </si>
  <si>
    <t>Institutspecifik kontracyklisk kapitalbuffersats</t>
  </si>
  <si>
    <t>Krav til den institutspecifikke kontracykliske kapitalbuffer</t>
  </si>
  <si>
    <t>Egentlig kernekapital: Instrumenter og reserver</t>
  </si>
  <si>
    <t>Kapitalinstrumenter og overkurs ved emission i tilknytning hertil</t>
  </si>
  <si>
    <t>Artikel 26, stk. 1, 
artikel 27, 28 og 29</t>
  </si>
  <si>
    <t>Heraf instrumenttype 1</t>
  </si>
  <si>
    <t>EBA-liste, artikel 26, stk. 3</t>
  </si>
  <si>
    <t>Heraf instrumenttype 2</t>
  </si>
  <si>
    <t>Heraf instrumenttype 3</t>
  </si>
  <si>
    <t>Overført resultat</t>
  </si>
  <si>
    <t>Artikel 26, stk. 1, litra c)</t>
  </si>
  <si>
    <t>Akkumuleret anden totalindkomst (og andre reserver) Artikel 26, stk. 1</t>
  </si>
  <si>
    <t>Artikel 26, stk. 1,</t>
  </si>
  <si>
    <t>Midler til dækning af generelle kreditinstitutrisici</t>
  </si>
  <si>
    <t>Artikel 26, stk. 1, litra f)</t>
  </si>
  <si>
    <t>Beløb for kvalificerede poster omhandlet i artikel 484, stk. 3, og overkurs ved emission i tilknytning hertil med forbehold af udfasning fra egentlig kernekapital Artikel 486, stk. 2</t>
  </si>
  <si>
    <t>Artikel 486, stk. 2,</t>
  </si>
  <si>
    <t>Minoritetsinteresser (beløb tilladt i egentlig kernekapital) Artikel 84</t>
  </si>
  <si>
    <t>Artikel 84</t>
  </si>
  <si>
    <t>Uafhængigt kontrollerede foreløbige overskud fratrukket forventede udgifter eller udbytter</t>
  </si>
  <si>
    <t>Artikel 26, stk. 2,</t>
  </si>
  <si>
    <t>Egentlig kernekapital før lovpligtige justeringer</t>
  </si>
  <si>
    <t>Egentlig kernekapital: Lovpligtige justeringer</t>
  </si>
  <si>
    <t>Yderligere værdijusteringer (negativt beløb) Artikel 34 og 105</t>
  </si>
  <si>
    <t>Artikel 34 og 105</t>
  </si>
  <si>
    <t>Immaterielle aktiver (fratrukket tilhørende skatteforpligtelse) (negativt beløb)</t>
  </si>
  <si>
    <t>Artikel 36, stk. 1, litra b), og 
artikel 37</t>
  </si>
  <si>
    <t>Tom gruppe i EU</t>
  </si>
  <si>
    <t>Udskudte skatteaktiver, som afhænger af fremtidig rentabilitet, bortset fra aktiver, som skyldes midlertidige forskelle (fratrukket tilknyttede skatteforpligtelse, hvis betingelserne i artikel 38, stk. 3, er opfyldt) (negativt beløb)</t>
  </si>
  <si>
    <t>Artikel 36, stk. 1, litra c), og 
artikel 38</t>
  </si>
  <si>
    <t>Dagsværdireserver i relation til gevinst eller tab på sikring af pengestrømme</t>
  </si>
  <si>
    <t>Artikel 33, litra a)</t>
  </si>
  <si>
    <t>Negative beløb, der fremkommer ved beregningen af forventede tab</t>
  </si>
  <si>
    <t>Artikel 36, stk. 1, litra d), og 
artikel 40, artikel 159</t>
  </si>
  <si>
    <t>Stigning i egenkapitalen, som er genereret af securitiserede aktiver (negativt beløb) Artikel 32, stk. 1</t>
  </si>
  <si>
    <t>Artikel 32, stk. 1,</t>
  </si>
  <si>
    <t>Gevinster eller tab på forpligtelser værdiansat til dagsværdi, som skyldes ændringer i instituttets egen kreditsituation</t>
  </si>
  <si>
    <t>Artikel 33, litra b)</t>
  </si>
  <si>
    <t>Aktiver i ydelsesbaserede pensionskasser (negativt beløb)</t>
  </si>
  <si>
    <t>Artikel 36, stk. 1, litra e), og 
artikel 41</t>
  </si>
  <si>
    <t>Et instituts direkte og indirekte besiddelser af egne egentlige kernekapitalinstrumenter (negativt beløb)</t>
  </si>
  <si>
    <t>Artikel 36, stk. 1, litra f), og 
artikel 42</t>
  </si>
  <si>
    <t>Besiddelser af egentlige kernekapitalinstrumenter i enheder i den finansielle sektor, når disse enheder har en besiddelse i krydsejerskab med instituttet, og ejerskabet er blevet indgået for kunstigt at øge instituttets kapitalgrundlag (negativt beløb)</t>
  </si>
  <si>
    <t>Artikel 36, stk. 1, litra g), og 
artikel 44</t>
  </si>
  <si>
    <t>Instituttets direkte og indirekte besiddelser af egentlige kernekapitalinstrumenter i enheder i den finansielle sektor, når instituttet ikke har væsentlige investeringer i disse enheder (beløb over tærsklen på 10 % og fratrukket anerkendte korte positioner) (negativt beløb)</t>
  </si>
  <si>
    <t>Artikel 36, stk. 1, litra h), 
artikel 43, 45 og 46, 
artikel 49, stk. 2 og 3, og 
artikel 79</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</si>
  <si>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</si>
  <si>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36, stk. 1, litra i), 
artikel 42, 45 og 47, 
artikel 48, stk. 1, litra b), 
artikel 49, stk. 1, 2 og 3, og 
artikel 79</t>
  </si>
  <si>
    <t>Eksponeringsværdien af følgende poster, som opfylder betingelserne for at kunne tildeles en risikovægt på 1250 %, hvis instituttet vælger fradragsalternativet</t>
  </si>
  <si>
    <t>Artikel 36, st. 1, litra k)</t>
  </si>
  <si>
    <t>Heraf kvalificerede andele uden for den finansielle sektor (negativt beløb)</t>
  </si>
  <si>
    <t>Artikel 36, stk. 1, litra k), nr. i), og artikel 89, 90 og 91</t>
  </si>
  <si>
    <t>Heraf securitiseringspositioner (negativt beløb)</t>
  </si>
  <si>
    <t>Artikel 36, stk. 1, litra k) nr. ii), artikel 243, stk. 1, litra b), og 
artikel 244, stk. 1, litra b), og 
artikel 258</t>
  </si>
  <si>
    <t>Heraf leveringsrisiko (free deliveries) (negativt beløb)</t>
  </si>
  <si>
    <t>Artikel 36, stk. 1, litra k), nr. iii), og artikel 379, stk. 3</t>
  </si>
  <si>
    <t>Udskudte skatteaktiver, som skyldes midlertidige forskelle (beløb over tærsklen på 10 % fratrukket tilknyttede skatteforpligtelse, hvis betingelserne i artikel 38, stk. 3 er opfyldt) (negativt beløb)</t>
  </si>
  <si>
    <t>Artikel 36, stk. 1, litra c), 
artikel 38, og 
artikel 48, stk. 1, litra a)</t>
  </si>
  <si>
    <t>Artikel 48, stk. 1,</t>
  </si>
  <si>
    <t>Heraf instituttets direkte og indirekte og syntetiske besiddelser af egentlige kernekapitalinstrumenter i enheder i den finansielle sektor, når instituttet har væsentlige investeringer i disse enheder</t>
  </si>
  <si>
    <t>Artikel 36, stk. 1, nr. i), og 
artikel 48, stk. 1, litra b)</t>
  </si>
  <si>
    <t>Heraf udskudte skatteaktiver, som skyldes midlertidige forskelle</t>
  </si>
  <si>
    <t>25a</t>
  </si>
  <si>
    <t>Tab i det løbende regnskabsår (negativt beløb)</t>
  </si>
  <si>
    <t>Artikel 36, stk. 1, litra a)</t>
  </si>
  <si>
    <t>25b</t>
  </si>
  <si>
    <t>Forventet skat vedrørende kernekapitalposter (negativt beløb)</t>
  </si>
  <si>
    <t>Artikel 36, stk. 1, litra l)</t>
  </si>
  <si>
    <t>Kvalificerede fradrag i hybrid kernekapital, der overstiger instituttets hybride kernekapital (negativt beløb)</t>
  </si>
  <si>
    <t>Artikel 36, st. 1, litra j)</t>
  </si>
  <si>
    <t>Samlede lovpligtige justeringer af egentlig kernekapital</t>
  </si>
  <si>
    <t>Egentlig kernekapital</t>
  </si>
  <si>
    <t>Hybrid kernekapital: Instrumenter</t>
  </si>
  <si>
    <t>Artikel 51 og 52</t>
  </si>
  <si>
    <t>Heraf: klassificeret som kernekapital i henhold til de gældende regnskabsregler</t>
  </si>
  <si>
    <t>Heraf klassificeret som forpligtelse i henhold til de gældende regnskabsregler</t>
  </si>
  <si>
    <t>Beløb for kvalificerede poster omhandlet i artikel 484, stk. 4, og overkurs ved emission i tilknytning hertil med forbehold af udfasning fra hybrid kernekapital Artikel 486</t>
  </si>
  <si>
    <t>Artikel 486, stk. 3</t>
  </si>
  <si>
    <t>Kvalificerede kernekapital indregnet i den konsoliderede hybride kernekapital (herunder minoritetsinteresser, der ikke er indregnet i række 5), som er udstedt af datterselskaber og indehaves af tredjemand Artikel 85, 86 og 480</t>
  </si>
  <si>
    <t>Artikel 85 og 86</t>
  </si>
  <si>
    <t>Heraf instrumenter udstedt af datterselskaber underlagt udfasning Artikel 486, stk. 3</t>
  </si>
  <si>
    <t>Hybrid kernekapital før lovpligtige justeringer</t>
  </si>
  <si>
    <t>Hybrid kernekapital: Lovpligtige justeringer</t>
  </si>
  <si>
    <t>Et instituts direkte og indirekte besiddelser af egne hybride kernekapitalinstrumenter (negativt beløb)</t>
  </si>
  <si>
    <t>Artikel 52, stk. 1, litra b), 
artikel 56, litra a), og 
artikel 57</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</si>
  <si>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</si>
  <si>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 xml:space="preserve">Artikel 56, litra b), og 
artikel 58 </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</si>
  <si>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</si>
  <si>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Artikel 56, litra c), og 
artikel 59, 60 og 79</t>
  </si>
  <si>
    <t>Instituttets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</si>
  <si>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56, litra d), og 
artikel 59 og 79.</t>
  </si>
  <si>
    <t>Kvalificerede fradrag i supplerende kapital, der overstiger instituttets supplerende kapital (negativt beløb)</t>
  </si>
  <si>
    <t>Artikel 56, litra e)</t>
  </si>
  <si>
    <t>Samlede lovpligtige justeringer af hybrid kernekapital</t>
  </si>
  <si>
    <t>Hybrid kernekapital</t>
  </si>
  <si>
    <t>Kernekapital (kernekapital = egentlig kernekapital + hybrid kernekapital)</t>
  </si>
  <si>
    <t>Artikel 62 og 63</t>
  </si>
  <si>
    <t>Beløb for kvalificerede poster omhandlet i artikel 484, stk. 5, og overkurs ved emission i tilknytning hertil, med forbehold af udfasning fra supplerende kapital</t>
  </si>
  <si>
    <t>Artikel 486, stk. 4</t>
  </si>
  <si>
    <t>Kvalificerede kapitalgrundlagsinstrumenter indregnet i konsolideret supplerende kapital (herunder minoritetsinteresser, der ikke er indregnet i række 5 eller 34), som er udstedt af datterselskaber og indehaves af tredjemand</t>
  </si>
  <si>
    <t>Artikel 87 og 88</t>
  </si>
  <si>
    <t>Heraf instrumenter udstedt af datterselskaber underlagt udfasning</t>
  </si>
  <si>
    <t>Kreditrisikojusteringer</t>
  </si>
  <si>
    <t>Artikel 62, litra c) og d)</t>
  </si>
  <si>
    <t>Supplerende kapital før lovpligtige justeringer</t>
  </si>
  <si>
    <t>Supplerende kapital: Lovpligtige justeringer</t>
  </si>
  <si>
    <t>Et instituts direkte og indirekte besiddelser af egne supplerende kapitalinstrumenter (negativt beløb)</t>
  </si>
  <si>
    <t>Artikel 63, litra b), nr. i), 
artikel 66, litra a), og 
artikel 67</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</si>
  <si>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</si>
  <si>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Artikel 66, litra b), og 
artikel 68</t>
  </si>
  <si>
    <t>Direkte og indirekte besiddelser af supplerende kapitalinstrumenter i enheder i den finansielle sektor, når instituttet ikke har væsentlige investeringer i disse enheder (beløb over tærsklen på 10 % og fratrukket anerkendte korte positioner) (negativt beløb)</t>
  </si>
  <si>
    <t>Artikel 66, litra c), og 
artikel 69, 70 og 79</t>
  </si>
  <si>
    <t>Instituttets direkte og indirekte besiddelser af supplerende kapitalinstrumenter og efterstillede lån i enheder i den finansielle sektor, når instituttet har væsentlige investeringer i disse enheder (fratrukket anerkendte korte positioner) (negativt beløb)</t>
  </si>
  <si>
    <t>Artikel 66, litra d), og 
artikel 69 og 79</t>
  </si>
  <si>
    <t>Samlede lovpligtige justeringer af supplerende kapital</t>
  </si>
  <si>
    <t>Supplerende kapital</t>
  </si>
  <si>
    <t>Samlet kapital (samlet kapital = kernekapital + supplerende kapital)</t>
  </si>
  <si>
    <t>Egentlig kernekapital (som en procentdel af risikoeksponeringsbeløbet)</t>
  </si>
  <si>
    <t>Artikel 92, stk. 2, litra a)</t>
  </si>
  <si>
    <t>Kernekapital (som en procentdel af risikoeksponeringsbeløbet)</t>
  </si>
  <si>
    <t>Artikel 92, stk. 2, litra b)</t>
  </si>
  <si>
    <t>Samlet kapital (som en procentdel af risikoeksponeringsbeløbet)</t>
  </si>
  <si>
    <t>Artikel 92, stk. 2, litra c)</t>
  </si>
  <si>
    <t>Krav om institutspecifik buffer (krav vedrørende egentlig kernekapital, jf. artikel 92, stk. 1, litra a), plus krav vedrørende kapitalbevaringsbuffer og kontracyklisk buffer plus systemisk risikobuffer plus buffer for systemisk vigtige institutter udtrykt som procentdel af samlede risikoeksponeringsbeløbet</t>
  </si>
  <si>
    <t>Artikel 128-131 og 
artikel 133 i direktiv 2013/36/EU</t>
  </si>
  <si>
    <t>Heraf krav om kapitalbevaringsbuffer</t>
  </si>
  <si>
    <t>Heraf krav om kontracyklisk buffer</t>
  </si>
  <si>
    <t>Heraf krav om systemisk risikobuffer</t>
  </si>
  <si>
    <t>Heraf G-SII-buffer eller O-SII-buffer</t>
  </si>
  <si>
    <t>Egentlig kernekapital til rådighed for buffere (som en procentdel af det samlede risikoeksponeringsbeløb)</t>
  </si>
  <si>
    <t>Artikel 128 i direktiv 2013/36/EU</t>
  </si>
  <si>
    <t>Direkte og indirekte besiddelser af kapital i enheder i den finansielle sektor, når instituttet ikke har væsentlige investeringer i disse enheder (beløb under tærsklen på 10 % og fratrukket anerkendte korte positioner)</t>
  </si>
  <si>
    <t>Artikel 36, stk. 1, litra h), 
artikel 45 og 46, 
artikel 56, litra c), 
artikel 59 og 60, 
artikel 66, litra c), og 
artikel 69 og 70</t>
  </si>
  <si>
    <t>Instituttets direkte og indirekte besiddelser af egentlige kernekapitalinstrumenter i enheder i den finansielle sektor, når instituttet har væsentlige investeringer i disse enheder (beløb over tærsklen på 10 % og fratrukket anerkendte korte positioner)</t>
  </si>
  <si>
    <t>Artikel 36, stk. 1, nr. i), og 
artikel 45 og 48</t>
  </si>
  <si>
    <t>Udskudte skatteaktiver, som skyldes midlertidige forskelle (beløb under tærsklen på 10 %, fratrukket tilknyttede skatteforpligtelser, hvis betingelserne i artikel 38, stk. 3 er opfyldt)</t>
  </si>
  <si>
    <t>Artikel 36, stk. 1, litra c), og 
artikel 38 og artikel 48</t>
  </si>
  <si>
    <t>Lofter for indregning af hensættelser i den supplerende kapital</t>
  </si>
  <si>
    <t>Kreditrisikojusteringer indregnet i den supplerende kapital i forbindelse med eksponeringer opgjort efter standardmetoden (før anvendelse af loftet)</t>
  </si>
  <si>
    <t>Artikel 62</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</si>
  <si>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</si>
  <si>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</si>
  <si>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</si>
  <si>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Nuværende loft for egentlige kernekapitalinstrumenter underlagt udfasning</t>
  </si>
  <si>
    <t>Artikel 484, stk. 3, og 
artikel 486, stk. 2 og 5</t>
  </si>
  <si>
    <t>Beløb ikke indregnet i den egentlige kernekapital som følge af loft (overskridelse af loft efter indfrielse og forfald)</t>
  </si>
  <si>
    <t>Nuværende loft for hybride kernekapitalinstrumenter underlagt udfasning</t>
  </si>
  <si>
    <t>Artikel 484, stk. 4, og 
artikel 486, stk. 3 og 5</t>
  </si>
  <si>
    <t>Beløb ikke indregnet i den hybride kernekapital som følge af loft (overskridelse af loft efter indfrielse og forfald)</t>
  </si>
  <si>
    <t>Nuværende loft for supplerende kapitalinstrumenter underlagt udfasning</t>
  </si>
  <si>
    <t>Artikel 484, stk. 5, og 
artikel 486, stk. 4 og 5</t>
  </si>
  <si>
    <t>Beløb ikke indregnet i den supplerende kapital som følge af loft (overskridelse af loft efter indfrielse og forfald)</t>
  </si>
  <si>
    <t>EU-20a</t>
  </si>
  <si>
    <t>EU-20b</t>
  </si>
  <si>
    <t>EU-20c</t>
  </si>
  <si>
    <t>27a</t>
  </si>
  <si>
    <t>Andre lovpligtige justeringer</t>
  </si>
  <si>
    <t>EU-33a</t>
  </si>
  <si>
    <t>Beløb for kvalificerede poster omhandlet i artikel 494a, stk. 1, i CRR underlagt udfasning fra hybrid kernekapital</t>
  </si>
  <si>
    <t>EU-33b</t>
  </si>
  <si>
    <t>Beløb for kvalificerede poster omhandlet i artikel 494b, stk. 1, i CRR underlagt udfasning fra hybrid kernekapital</t>
  </si>
  <si>
    <t>42a</t>
  </si>
  <si>
    <t>Andre lovpligtige justeringer af den hybride kernekapital</t>
  </si>
  <si>
    <t>EU-47a</t>
  </si>
  <si>
    <t>Beløb for kvalificerede poster omhandlet i artikel 494a, stk. 2, i CRR underlagt udfasning fra supplerende kapital.</t>
  </si>
  <si>
    <t>EU-47b</t>
  </si>
  <si>
    <t>Beløb for kvalificerede poster omhandlet i artikel 494b, stk. 2, i CRR underlagt udfasning fra supplerende kapital.</t>
  </si>
  <si>
    <t>EU-56a</t>
  </si>
  <si>
    <t>Kvalificerede fradrag i nedskrivningsrelevante passiver, som overstiger instituttets nedskrivningsrelevante passiver (negativt beløb)</t>
  </si>
  <si>
    <t>EU-56b</t>
  </si>
  <si>
    <t>Andre lovpligtige justeringer af den supplerende kapital</t>
  </si>
  <si>
    <t>Securitiseringseksponeringer — Værdi af eksponeringer uden for handelsbeholdningen</t>
  </si>
  <si>
    <t>Eksponeringsværdi i alt</t>
  </si>
  <si>
    <t>Relevante krediteksponeringer — Markedsrisiko</t>
  </si>
  <si>
    <t>Risikovægtede eksponeringer</t>
  </si>
  <si>
    <t>Kontracyklisk buffersats (%)</t>
  </si>
  <si>
    <t>EU-11a</t>
  </si>
  <si>
    <t>EU-11b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</si>
  <si>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</si>
  <si>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</si>
  <si>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</si>
  <si>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midlertidig fritagelse af eksponeringer mod centralbanker (hvis det er relevant))</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</si>
  <si>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</si>
  <si>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</si>
  <si>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</si>
  <si>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afledte finansielle instrumenter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</si>
  <si>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</si>
  <si>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</si>
  <si>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</si>
  <si>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(Justering for eksponeringer udelukket fra det samlede eksponeringsmål, jf. artikel 429a, stk. 1, litra c), i CRR)</t>
  </si>
  <si>
    <t>(Justering for eksponeringer udelukket fra det samlede eksponeringsmål, jf. artikel 429a, stk. 1, litra j), i CRR)</t>
  </si>
  <si>
    <t>Andre justeringer</t>
  </si>
  <si>
    <t>Gearingsgradsrelevante eksponeringer, jf. CRR</t>
  </si>
  <si>
    <t>Balanceførte eksponeringer (ekskl. derivater og SFT'er)</t>
  </si>
  <si>
    <t>Derivateksponeringer</t>
  </si>
  <si>
    <t>Eksponering bestemt efter den oprindelige eksponeringsmetode</t>
  </si>
  <si>
    <t>Bruttoaktiver, der er indgået i SFT'er (uden netting), efter justering for regnskabsmæssige transaktioner vedrørende salg</t>
  </si>
  <si>
    <t>Eksponering mod modpartskreditrisiko for SFT-aktiver</t>
  </si>
  <si>
    <t>Eksponeringer i forbindelse med agenttransaktioner</t>
  </si>
  <si>
    <t>EU-15a</t>
  </si>
  <si>
    <t>Valg af overgangsordninger for definitionen af kapitalmålet</t>
  </si>
  <si>
    <t>EU-1</t>
  </si>
  <si>
    <t>EU-2</t>
  </si>
  <si>
    <t>Eksponeringer i handelsbeholdningen</t>
  </si>
  <si>
    <t>EU-3</t>
  </si>
  <si>
    <t>EU-4</t>
  </si>
  <si>
    <t>Særligt dækkede obligationer og særligt dækkede realkreditobligationer</t>
  </si>
  <si>
    <t>EU-5</t>
  </si>
  <si>
    <t>Eksponeringer, der behandles som eksponeringer mod stater</t>
  </si>
  <si>
    <t>EU-6</t>
  </si>
  <si>
    <t>EU-7</t>
  </si>
  <si>
    <t>Institutter</t>
  </si>
  <si>
    <t>EU-8</t>
  </si>
  <si>
    <t>EU-9</t>
  </si>
  <si>
    <t>Detaileksponeringer</t>
  </si>
  <si>
    <t>EU-10</t>
  </si>
  <si>
    <t>Selskaber</t>
  </si>
  <si>
    <t>EU-11</t>
  </si>
  <si>
    <t>EU-12</t>
  </si>
  <si>
    <t>Andre eksponeringer (f.eks. aktieeksponeringer, securitiseringer og andre aktiver, der ikke er gældsforpligtelser)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</si>
  <si>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</si>
  <si>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</si>
  <si>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</si>
  <si>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</si>
  <si>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</si>
  <si>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</si>
  <si>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Samlede balanceførte eksponeringer (ekskl. derivater og SFT'er)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</si>
  <si>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</si>
  <si>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</si>
  <si>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</si>
  <si>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Tillægsbeløb for potentiel fremtidig eksponering knyttet til derivattransaktioner opgjort efter standardmetoden for modpartskreditrisiko</t>
  </si>
  <si>
    <t>EU-9a</t>
  </si>
  <si>
    <t>Undtagelse for derivater: andel af potentiel fremtidig eksponering i henhold til den forenklede standardmetode</t>
  </si>
  <si>
    <t>EU-9b</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</si>
  <si>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</si>
  <si>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</si>
  <si>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</si>
  <si>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</si>
  <si>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</si>
  <si>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</si>
  <si>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</si>
  <si>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Derivateksponeringer i alt</t>
  </si>
  <si>
    <t>Eksponeringer i forbindelse med værdipapirfinansieringstransaktioner (SFT)</t>
  </si>
  <si>
    <t>(Kontantgæld og kontantfordringer (nettede beløb) hidrørende fra bruttoaktiver, der er indgået i SFT'er)</t>
  </si>
  <si>
    <t>EU-16a</t>
  </si>
  <si>
    <t>Undtagelse for SFT'er: Modpartskreditrisikoeksponering, jf. artikel 429e, stk. 5, og artikel 222 i CRR</t>
  </si>
  <si>
    <t>EU-17a</t>
  </si>
  <si>
    <t>(Ikke medregnet CCP-element af kundeclearet SFT-eksponering)</t>
  </si>
  <si>
    <t>Eksponeringer i forbindelse med værdipapirfinansieringstransaktioner i alt</t>
  </si>
  <si>
    <t>Andre ikkebalanceførte eksponeringer</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</si>
  <si>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</si>
  <si>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</si>
  <si>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</si>
  <si>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</si>
  <si>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</si>
  <si>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</si>
  <si>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</si>
  <si>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</si>
  <si>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</si>
  <si>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</si>
  <si>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</si>
  <si>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</si>
  <si>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</si>
  <si>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</si>
  <si>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</si>
  <si>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</si>
  <si>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(Udelukkede garanterede dele af eksponeringer, der følger af eksportkreditter)</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</si>
  <si>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</si>
  <si>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</si>
  <si>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</si>
  <si>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</si>
  <si>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</si>
  <si>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</si>
  <si>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</si>
  <si>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</si>
  <si>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</si>
  <si>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</si>
  <si>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</si>
  <si>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EU-25</t>
  </si>
  <si>
    <t>Gearingsgrad (ekskl. virkningen af undtagelsen af offentlige investeringer og støttelån) (%)</t>
  </si>
  <si>
    <t>Gearingsgrad (ekskl. virkningen af midlertidige undtagelser af centralbankreserver) (%)</t>
  </si>
  <si>
    <t>Lovpligtig minimumsgearingsgradkrav (%)</t>
  </si>
  <si>
    <t>EU-26a</t>
  </si>
  <si>
    <t>EU-26b</t>
  </si>
  <si>
    <t>heraf: i form af egentlig kernekapital</t>
  </si>
  <si>
    <t>EU-27a</t>
  </si>
  <si>
    <t>Valg af overgangsordninger og relevante eksponeringer</t>
  </si>
  <si>
    <t>EU-27b</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</si>
  <si>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</si>
  <si>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</si>
  <si>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</si>
  <si>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</si>
  <si>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</si>
  <si>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</si>
  <si>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</si>
  <si>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</si>
  <si>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</si>
  <si>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Samlede balanceførte eksponeringer (ekskl. derivater, SFT'er og ikke medregnede eksponeringer), heraf:</t>
  </si>
  <si>
    <t>Eksponeringer uden for handelsbeholdningen, heraf:</t>
  </si>
  <si>
    <t>Eksponeringer mod regionale myndigheder, multilaterale udviklingsbanker, internationale organisationer og offentlige enheder, der ikke behandles som stater</t>
  </si>
  <si>
    <t>Sikret ved pant i fast ejendom</t>
  </si>
  <si>
    <t>Misligholdte eksponeringer</t>
  </si>
  <si>
    <t>1</t>
  </si>
  <si>
    <t>2</t>
  </si>
  <si>
    <t>3</t>
  </si>
  <si>
    <t>4</t>
  </si>
  <si>
    <t>5</t>
  </si>
  <si>
    <t>6</t>
  </si>
  <si>
    <t>7</t>
  </si>
  <si>
    <t>8</t>
  </si>
  <si>
    <t>9</t>
  </si>
  <si>
    <t>10</t>
  </si>
  <si>
    <t>11</t>
  </si>
  <si>
    <t>12</t>
  </si>
  <si>
    <t>13</t>
  </si>
  <si>
    <t>14</t>
  </si>
  <si>
    <t>15</t>
  </si>
  <si>
    <t>16</t>
  </si>
  <si>
    <t>17</t>
  </si>
  <si>
    <t>18</t>
  </si>
  <si>
    <t>19</t>
  </si>
  <si>
    <t>20</t>
  </si>
  <si>
    <t>21</t>
  </si>
  <si>
    <t>22</t>
  </si>
  <si>
    <t>23</t>
  </si>
  <si>
    <t>Beløb</t>
  </si>
  <si>
    <t>Antal datapunkter, der anvendes i beregningen af gennemsnit</t>
  </si>
  <si>
    <t>LIKVIDE AKTIVER AF HØJ KVALITET</t>
  </si>
  <si>
    <t>Likvide aktiver af høj kvalitet (HQLA) i alt</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</si>
  <si>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</si>
  <si>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</si>
  <si>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</si>
  <si>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</si>
  <si>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</si>
  <si>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</si>
  <si>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</si>
  <si>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</si>
  <si>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</si>
  <si>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</si>
  <si>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</si>
  <si>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</si>
  <si>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Øvrige forpligtelser vedrørende eventualfinansiering</t>
  </si>
  <si>
    <t>UDGÅENDE PENGESTRØMME I ALT</t>
  </si>
  <si>
    <t>Sikrede udlån (f.eks. reverse repos)</t>
  </si>
  <si>
    <t>Indgående pengestrømme fra eksponeringer, der ikke er misligholdt</t>
  </si>
  <si>
    <t>Andre indgående pengestrømme</t>
  </si>
  <si>
    <t>(Forskel mellem vægtede indgående pengestrømme i alt og vægtede udgående pengestrømme i alt, som opstår som følge af transaktioner i tredjelande, hvor der er overførselsrestriktioner, eller som er denomineret i ikkekonvertible valutaer)</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</si>
  <si>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</si>
  <si>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</si>
  <si>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</si>
  <si>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</si>
  <si>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</si>
  <si>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LIKVIDITETSBUFFER</t>
  </si>
  <si>
    <t>UDGÅENDE NETTOPENGESTRØMME I ALT</t>
  </si>
  <si>
    <t>Uvægtet værdi i alt (gennemsnit)</t>
  </si>
  <si>
    <t>Vægtet værdi i alt (gennemsnit)</t>
  </si>
  <si>
    <t>Uvægtet værdi efter restløbetid</t>
  </si>
  <si>
    <t>Vægtet værdi</t>
  </si>
  <si>
    <t>Ingen løbetid</t>
  </si>
  <si>
    <t>&lt; 6 måneder</t>
  </si>
  <si>
    <t>6 måneder til &lt; 1 år</t>
  </si>
  <si>
    <t>≥ 1 år</t>
  </si>
  <si>
    <t>Poster vedrørende tilgængelig stabil finansiering (ASF)</t>
  </si>
  <si>
    <t>Kapitalposter og -instrumenter</t>
  </si>
  <si>
    <t>Andre kapitalinstrumenter</t>
  </si>
  <si>
    <t>Detailindskud</t>
  </si>
  <si>
    <t>Engrosfinansiering:</t>
  </si>
  <si>
    <t>Transaktionsrelaterede indskud</t>
  </si>
  <si>
    <t>Anden engrosfinansiering</t>
  </si>
  <si>
    <t>Indbyrdes afhængige passiver</t>
  </si>
  <si>
    <t>Andre passiver:</t>
  </si>
  <si>
    <t>NSFR-derivatforpligtelser</t>
  </si>
  <si>
    <t>Alle øvrige passiver og kapitalinstrumenter, der ikke indgår i ovenstående kategorier</t>
  </si>
  <si>
    <t>Tilgængelig stabil finansiering (ASF) i alt</t>
  </si>
  <si>
    <t>Poster vedrørende krævet stabil finansiering (RSF)</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</si>
  <si>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</si>
  <si>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</si>
  <si>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</si>
  <si>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</si>
  <si>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</si>
  <si>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</si>
  <si>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Ikkemisligholdte realkreditlån i beboelsesejendomme, heraf:</t>
  </si>
  <si>
    <t>Andre lån og værdipapirer, der ikke er misligholdt, og som ikke kan betragtes som likvide aktiver af høj kvalitet, herunder børsnoterede aktier og balanceførte handelsfinansieringsprodukter</t>
  </si>
  <si>
    <t>Indbyrdes afhængige aktiver</t>
  </si>
  <si>
    <t>Andre aktiver:</t>
  </si>
  <si>
    <t>Fysisk handlede råvarer</t>
  </si>
  <si>
    <t>Aktiver stillet som initialmargen for derivatkontrakter og bidrag til CCP'ers misligholdelsesfonde</t>
  </si>
  <si>
    <t>NSFR-derivataktiver</t>
  </si>
  <si>
    <t>NSFR-derivatforpligtelser før fradrag af stillet variationsmargen</t>
  </si>
  <si>
    <t>Alle øvrige aktiver, der ikke indgår i ovenstående kategorier</t>
  </si>
  <si>
    <t>Ikkebalanceførte poster</t>
  </si>
  <si>
    <t>i)</t>
  </si>
  <si>
    <t>Beløb, der overstiger tærsklen på 17,65 % (negativt beløb)</t>
  </si>
  <si>
    <t>Ikke relevant</t>
  </si>
  <si>
    <t>heraf: krav om yderligere kapitalgrundlag til at tage højde for andre risici end risikoen for overdreven gearing (%)</t>
  </si>
  <si>
    <t>a)</t>
  </si>
  <si>
    <t xml:space="preserve">b) </t>
  </si>
  <si>
    <t xml:space="preserve">c) </t>
  </si>
  <si>
    <t>d)</t>
  </si>
  <si>
    <t>e)</t>
  </si>
  <si>
    <t>f)</t>
  </si>
  <si>
    <t>g)</t>
  </si>
  <si>
    <t>Offentliggørelse af den koncise risikoerklæring godkendt af ledelsesorganet.</t>
  </si>
  <si>
    <t>Oplysninger om strukturen til ledelse af hver type af risiko.</t>
  </si>
  <si>
    <t>Erklæring godkendt af ledelsesorganet om, hvorvidt risikostyringsordningerne er tilstrækkelige.</t>
  </si>
  <si>
    <t xml:space="preserve">Offentliggørelse om omfanget og arten af systemer til risikorapportering og/eller måling. </t>
  </si>
  <si>
    <t>Offentliggørelse af oplysninger om hovedelementerne i systemerne til risikorapportering og -måling.</t>
  </si>
  <si>
    <t>Strategier og processer til styring af risiko for hver særskilt risikokategori.</t>
  </si>
  <si>
    <t>Oplysninger om strategier og processer til administration, afdækning og reduktion af risici såvel som om overvågning af effektiviteten af afdækning og reduktionsmekanismer.</t>
  </si>
  <si>
    <t>Besvarelse</t>
  </si>
  <si>
    <t>Antal direktør- og bestyrelsesposter, som indehaves af medlemmer af ledelsesorganet.</t>
  </si>
  <si>
    <t>Oplysninger vedrørende ansættelsespolitikken for medlemmer af ledelsesorganet og deres faktiske viden, faglige kompetence og ekspertise.</t>
  </si>
  <si>
    <t>Oplysninger vedrørende ansættelsespolitikken for medlemmer af ledelsesorganet.</t>
  </si>
  <si>
    <t>Oplysninger om, hvorvidt instituttet har nedsat et selvstændigt risikoudvalg, og antallet af møder.</t>
  </si>
  <si>
    <t xml:space="preserve">Beskrivelse af informationsstrømmen vedrørende risiko til ledelsesorganet. </t>
  </si>
  <si>
    <t>Metode til vurdering af deres interne kapital</t>
  </si>
  <si>
    <t>Efter anmodning fra den relevante kompetente myndighed resultatet af instituttets proces til vurdering af den interne kapital</t>
  </si>
  <si>
    <t>Kreditrisiko (undtagen modpartskreditrisiko)</t>
  </si>
  <si>
    <t>Aktiver i alt</t>
  </si>
  <si>
    <t>Passiver i alt</t>
  </si>
  <si>
    <t>Aktiekapital</t>
  </si>
  <si>
    <t>Udsteder</t>
  </si>
  <si>
    <t>Entydigt ID (f.eks. CUSIP-, ISIN- eller Bloomberg-ID for private investeringer)</t>
  </si>
  <si>
    <t>2a</t>
  </si>
  <si>
    <t>Offentlig eller privat investering</t>
  </si>
  <si>
    <t>Gældende lovgivning for instrumentet</t>
  </si>
  <si>
    <t>3a </t>
  </si>
  <si>
    <t>Kontraktmæssig anerkendelse af afviklingsmyndigheders nedskrivnings- og konverteringsbeføjelser</t>
  </si>
  <si>
    <t>Tilsynsmæssig behandling</t>
  </si>
  <si>
    <t>Beløb anerkendt i lovpligtig kapital eller nedskrivningsrelevante passiver (valuta i millioner pr. seneste indberetningsdato)</t>
  </si>
  <si>
    <t xml:space="preserve">Nominel værdi af instrumentet </t>
  </si>
  <si>
    <t>Emissionskurs</t>
  </si>
  <si>
    <t>Indfrielseskurs</t>
  </si>
  <si>
    <t>Regnskabsmæssig klassificering</t>
  </si>
  <si>
    <t>Oprindelig udstedelsesdato</t>
  </si>
  <si>
    <t>Uamortisabelt eller dateret</t>
  </si>
  <si>
    <t>Udsteder-call med forbehold af forudgående myndighedsgodkendelse</t>
  </si>
  <si>
    <t>Kuponrente/udbytte</t>
  </si>
  <si>
    <t xml:space="preserve">Fast eller variabelt udbytte/fast eller variabel kuponrente </t>
  </si>
  <si>
    <t xml:space="preserve">Kuponrente og tilknyttet indeks </t>
  </si>
  <si>
    <t xml:space="preserve">Tilstedeværelse af "dividend stopper" </t>
  </si>
  <si>
    <t>Konvertibelt eller ikkekonvertibelt</t>
  </si>
  <si>
    <t>Egenskaber for nedskrivning</t>
  </si>
  <si>
    <t>34a </t>
  </si>
  <si>
    <t>Type af efterstillelse (kun for nedskrivningsrelevante passiver)</t>
  </si>
  <si>
    <t>EU-34b</t>
  </si>
  <si>
    <t>Instrumentets prioritering ved almindelig insolvensbehandling</t>
  </si>
  <si>
    <t>Position i efterstillelseshierarki ved likvidation (angiv instrumenttype, der er umiddelbart over instrumentet)</t>
  </si>
  <si>
    <t>Ikkeoverensstemmende træk efter overgangsperiode</t>
  </si>
  <si>
    <t>Hvis ja, angives ikkeoverensstemmende træk.</t>
  </si>
  <si>
    <t>37a</t>
  </si>
  <si>
    <t>Link til instrumentets fuldstændige vilkår og betingelser (henvisning)</t>
  </si>
  <si>
    <t>Beskrivelse af proceduren for styring af risikoen for overdreven gearing</t>
  </si>
  <si>
    <t>b)</t>
  </si>
  <si>
    <t>Beskrivelse af de faktorer, der har haft en indflydelse på gearingsgraden i den periode, som den offentliggjorte gearingsgrad vedrører</t>
  </si>
  <si>
    <t>Skema EU CC1 — Sammensætning af lovpligtigt kapitalgrundlag</t>
  </si>
  <si>
    <t>Skema EU CCA — Hovedtræk ved lovpligtige kapitalgrundlagsinstrumenter og nedskrivningsrelevante passivinstrumenter</t>
  </si>
  <si>
    <t>Tabel EU LRA — Offentliggørelse af kvalitative oplysninger om gearingsgrad</t>
  </si>
  <si>
    <t>Skema EU LIQ1 — Kvantitative oplysninger om likviditetsdækningsgrad</t>
  </si>
  <si>
    <t xml:space="preserve">Skema EU LIQ2 — Net stable funding ratio </t>
  </si>
  <si>
    <t>c)</t>
  </si>
  <si>
    <t>h)</t>
  </si>
  <si>
    <t xml:space="preserve">Strategier og procedurer til styring af likviditetsrisiko, herunder politikker for diversificering i kilder til og restløbetid af planlagt finansiering </t>
  </si>
  <si>
    <t>Omfanget og arten af systemer til likviditetsrisikorapportering og -måling</t>
  </si>
  <si>
    <t>Politikker til afdækning og reduktion af likviditetsrisiko samt strategier og procedurer til overvågning af afdæknings- og reduktionsmekanismernes løbende effektivitet</t>
  </si>
  <si>
    <t>En oversigt over bankens nødfinansieringsplaner</t>
  </si>
  <si>
    <t>En redegørelse for, hvordan stresstest anvendes</t>
  </si>
  <si>
    <t>UDGÅENDE PENGESTRØMME</t>
  </si>
  <si>
    <t>INDGÅENDE PENGESTRØMME</t>
  </si>
  <si>
    <t>JUSTERET VÆRDI I ALT</t>
  </si>
  <si>
    <t>EU 1a</t>
  </si>
  <si>
    <t>EU 1b</t>
  </si>
  <si>
    <t>Redegørelse for de vigtigste faktorer bag likviditetsdækningsgradsresultater og udviklingen i input til beregningen af likviditetsdækningsgraden over tid</t>
  </si>
  <si>
    <t>Redegørelse for ændringer i likviditetsdækningsgraden over tid</t>
  </si>
  <si>
    <t>Redegørelse for den faktiske koncentration af finansieringskilder</t>
  </si>
  <si>
    <t>Overordnet beskrivelse af sammensætningen af instituttets likviditetsbuffer</t>
  </si>
  <si>
    <t>Derivateksponeringer og potentielle calls vedrørende sikkerhedsstillelse</t>
  </si>
  <si>
    <t>Valutamismatch i likviditetsdækningsgraden</t>
  </si>
  <si>
    <t>Andre poster i beregningen af likviditetsdækningsgraden, som ikke er omfattet af skemaet til offentliggørelse af likviditetsdækningsgraden, men som instituttet finder relevant for likviditetsprofilen</t>
  </si>
  <si>
    <t>- Med en risikovægt på mindre end eller lig med 35 % i henhold til Basel II-standardmetoden for kreditrisiko</t>
  </si>
  <si>
    <t>I den koncise risikoerklæring, jf. artikel 435, stk. 1, litra f), i CRR, hvordan forretningsmodellen kommer til udtryk i de enkelte bestanddele af instituttets kreditrisikoprofil.</t>
  </si>
  <si>
    <t>I forbindelse med vurderingen af deres strategier og procedurer til styring af kreditrisiko og politikker til afdækning og reduktion af denne risiko, jf. artikel 435, stk. 1, litra a) og d), i CRR, de kriterier og den tilgang, der er anvendt til at fastlægge kreditrisikostyringspolitikken og kreditrisikogrænserne.</t>
  </si>
  <si>
    <t>I forbindelse med afgivelsen af oplysninger om strukturen i og tilrettelæggelsen af risikostyringsfunktionen, jf. artikel 435, stk. 1, litra b), i CRR, strukturen i og tilrettelæggelsen af kreditrisikostyrings- og kontrolfunktionen.</t>
  </si>
  <si>
    <t>I forbindelse med afgivelsen af oplysninger om kompetence, status og andre ordninger vedrørende risikostyringsfunktionen, jf. artikel 435, stk. 1, litra b), i CRR, forholdet mellem funktionerne kreditrisikostyring, risikokontrol, compliance og intern revision.</t>
  </si>
  <si>
    <t>Omfanget af forfaldne eksponeringer (over 90 dage), som ikke anses for at være værdiforringede, og årsagerne hertil.</t>
  </si>
  <si>
    <t>Beskrivelse af de anvendte metoder til fastsættelse af generelle og specifikke kreditrisikojusteringer.</t>
  </si>
  <si>
    <t>Instituttets egen definition af en "omlagt eksponering", der anvendes med henblik på gennemførelse af artikel 178, stk. 3, litra d), i CRR, som fastsat i EBA's retningslinjer om misligholdelse, jf. artikel 178 i CRR, hvis denne afviger fra definitionen af eksponeringer med kreditlempelser som defineret i bilag V til Kommissionens gennemførelsesforordning (EU) nr. 680/2014.</t>
  </si>
  <si>
    <t>Tabel EU CRA — Generelle kvalitative oplysninger om kreditrisiko</t>
  </si>
  <si>
    <t>Tabel EU CRB — Yderligere offentliggørelse af oplysninger vedrørende kreditkvaliteten af aktiver</t>
  </si>
  <si>
    <t>a</t>
  </si>
  <si>
    <t>b</t>
  </si>
  <si>
    <t>c</t>
  </si>
  <si>
    <t>Gældsværdipapirer</t>
  </si>
  <si>
    <t>130</t>
  </si>
  <si>
    <t>140</t>
  </si>
  <si>
    <t>150</t>
  </si>
  <si>
    <t>160</t>
  </si>
  <si>
    <t>170</t>
  </si>
  <si>
    <t>180</t>
  </si>
  <si>
    <t>190</t>
  </si>
  <si>
    <t>200</t>
  </si>
  <si>
    <t>210</t>
  </si>
  <si>
    <t>220</t>
  </si>
  <si>
    <t>Balanceførte eksponeringer</t>
  </si>
  <si>
    <t>Anden sikkerhedsstillelse</t>
  </si>
  <si>
    <t>Tabel EU OVA — Instituttets risikostyringstilgang</t>
  </si>
  <si>
    <t>Tabel EU OVB — Offentliggørelse af ledelsessystemer</t>
  </si>
  <si>
    <t>Tabel EU OVC — ICAAP-oplysninger</t>
  </si>
  <si>
    <t>Skema EU CCyB1 — Geografisk fordeling af krediteksponeringer, der er relevante for beregningen af den kontracykliske kapitalbuffer</t>
  </si>
  <si>
    <t>Skema EU CCyB2 — Størrelsen af den institutspecifikke kontracykliske kapitalbuffer</t>
  </si>
  <si>
    <t>Skema EU LR1 — LRSum: Afstemning mellem regnskabsmæssige aktiver og gearingsgradrelevante eksponeringer — oversigt</t>
  </si>
  <si>
    <t xml:space="preserve">Tabel EU LIQA — Likviditetsrisikostyring </t>
  </si>
  <si>
    <t>Tabel EU CRC — Kvalitative indberetningskrav i forbindelse med kreditrisikoreduktionsteknikker</t>
  </si>
  <si>
    <t xml:space="preserve">En beskrivelse af de vigtigste elementer af politikkerne og processerne for balanceført og ikkebalanceført netting og en angivelse af, i hvillket omfang institutterne anvender balanceført netting.
</t>
  </si>
  <si>
    <t>De vigtigste elementer af politikker og procedurer for evaluering og styring af anerkendt sikkerhedsstillelse.</t>
  </si>
  <si>
    <t xml:space="preserve">c)
</t>
  </si>
  <si>
    <t>En beskrivelse af hovedkategorierne af sikkerhedsstillelse, som instituttet modtager til reduktion af kreditrisiko.</t>
  </si>
  <si>
    <t>For garantier og kreditderivater, der anvendes som kreditrisikoafdækning, hovedtyperne af garanter og kreditderivatmodparter og deres kreditværdighed, som anvendes til at mindske kapitalkrav, undtagen dem, der anvendes som led i syntetiske securitiseringsstrukturer.</t>
  </si>
  <si>
    <t>Oplysninger om markeds- eller kreditrisikokoncentrationer inden for den foretagne kreditrisikoreduktion.</t>
  </si>
  <si>
    <t>Skema EU CR4 — Standardmetode — Kreditrisikoeksponering og virkninger af kreditrisikoreduktionsteknikker</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</si>
  <si>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</si>
  <si>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</si>
  <si>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</si>
  <si>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</si>
  <si>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</si>
  <si>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</si>
  <si>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</si>
  <si>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</si>
  <si>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</si>
  <si>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</si>
  <si>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</si>
  <si>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</si>
  <si>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</si>
  <si>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</si>
  <si>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</si>
  <si>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</si>
  <si>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Eksponeringer sikret ved pant i fast ejendom</t>
  </si>
  <si>
    <t>Eksponeringer mod institutter og selskaber med kortsigtet kreditvurdering</t>
  </si>
  <si>
    <t>Andele eller aktier i CIU'er</t>
  </si>
  <si>
    <t>Aktieeksponeringer</t>
  </si>
  <si>
    <t>Risikovægt</t>
  </si>
  <si>
    <t>Heraf ikkeratede</t>
  </si>
  <si>
    <t>Andre</t>
  </si>
  <si>
    <t>Tabel EU CRE — Kvalitative offentliggørelseskrav i forbindelse med IRB-metoden</t>
  </si>
  <si>
    <t>Skema EU CR6-A – IRB-metoden – anvendelsesområdet for IRB-metoden og SA-metoden</t>
  </si>
  <si>
    <t xml:space="preserve">Centralregeringer eller centralbanker </t>
  </si>
  <si>
    <t xml:space="preserve">Heraf regionale eller lokale myndigheder </t>
  </si>
  <si>
    <t xml:space="preserve">Heraf offentlige enheder </t>
  </si>
  <si>
    <t>Heraf selskaber — specialiseret långivning, eksklusive omfattet af kategoriseringsmetoden</t>
  </si>
  <si>
    <t>Heraf selskaber — specialiseret långivning omfattet af kategoriseringsmetoden</t>
  </si>
  <si>
    <t>heraf detail — sikret ved pant i fast ejendom SMV'er</t>
  </si>
  <si>
    <t>heraf detail — sikret ved pant i fast ejendom ikke-SMV'er</t>
  </si>
  <si>
    <t>Heraf detail — kvalificeret revolverende</t>
  </si>
  <si>
    <t>Heraf detail — andre SMV'er</t>
  </si>
  <si>
    <t>Heraf detail — andre ikke-SMV'er</t>
  </si>
  <si>
    <t>Andre aktiver, der ikke er gældsforpligtelser</t>
  </si>
  <si>
    <t xml:space="preserve">I alt </t>
  </si>
  <si>
    <t>Eksponeringsværdi som defineret i artikel 166 i CRR for eksponeringer omfattet af IRB-metoden</t>
  </si>
  <si>
    <t>Samlet eksponeringsværdi for eksponeringer omfattet af standardmetoden og IRB-metoden</t>
  </si>
  <si>
    <t>Procentdel af den samlede eksponeringsværdi omfattet af en permanent delvis anvendelse af SA (%)</t>
  </si>
  <si>
    <t>Procentdel af den samlede eksponeringsværdi, der er omfattet af IRB-metoden (%)</t>
  </si>
  <si>
    <t>Procentdel af den samlede eksponeringsværdi, der er omfattet af en roll-out-plan (%)</t>
  </si>
  <si>
    <t>0,00 til &lt;0,15</t>
  </si>
  <si>
    <t>0,15 til &lt;0,25</t>
  </si>
  <si>
    <t>0,25 til &lt;0,50</t>
  </si>
  <si>
    <t>0,50 til &lt;0,75</t>
  </si>
  <si>
    <t>0,75 til &lt;2,50</t>
  </si>
  <si>
    <t>2,50 til &lt;10,00</t>
  </si>
  <si>
    <t>10,00 til &lt;100,00</t>
  </si>
  <si>
    <t>100,00 (misligholdelse)</t>
  </si>
  <si>
    <t>Total (alle eksponeringsklasser)</t>
  </si>
  <si>
    <t>PD-intertal</t>
  </si>
  <si>
    <t>Eksponeringsvægtet gennemsnitlig PD (%)</t>
  </si>
  <si>
    <t>Antal låntagere</t>
  </si>
  <si>
    <t>Risikovægtet eksponering efter anvendelse af støttefaktorer</t>
  </si>
  <si>
    <t>Densitet af risikovægtede eksponeringer</t>
  </si>
  <si>
    <t>Værdi af forventede tab</t>
  </si>
  <si>
    <t>Skema EU CR6 — IRB-metoden — kreditrisikoeksponeringer efter eksponeringsklasse og PD-interval</t>
  </si>
  <si>
    <t>Detail 
- med sikkerhed i fast ejendom, ikke-SMV'er</t>
  </si>
  <si>
    <t>Subtotal (Detail - med sikkerhed i fast ejendom, ikke-SMV'er)</t>
  </si>
  <si>
    <t>Detail 
- ikke-SMV'er andre</t>
  </si>
  <si>
    <t>Subtotal (Detail - ikke-SMV'er andre)</t>
  </si>
  <si>
    <t>Kreditrisikoreduktionsteknikker</t>
  </si>
  <si>
    <t>Kreditrisikoreduktionsteknikker ved beregningen af risikovægtede eksponeringer</t>
  </si>
  <si>
    <t>Finansieret kreditrisikoafdækning (FCP)</t>
  </si>
  <si>
    <t xml:space="preserve"> Ufinansieret kreditrisikoafdækning (UFCP)</t>
  </si>
  <si>
    <t>Centralregeringer og centralbanker</t>
  </si>
  <si>
    <t>Heraf selskaber — SMV'er</t>
  </si>
  <si>
    <t>Heraf selskaber — specialiseret långivning</t>
  </si>
  <si>
    <t>Heraf selskaber — andre</t>
  </si>
  <si>
    <t>Heraf detail — fast ejendom SMV'er</t>
  </si>
  <si>
    <t>Heraf detail — fast ejendom ikke-SMV'er</t>
  </si>
  <si>
    <r>
      <t xml:space="preserve">Risikovægtede eksponeringer uden substitutionsvirkninger
</t>
    </r>
    <r>
      <rPr>
        <sz val="8"/>
        <rFont val="Verdana"/>
        <family val="2"/>
      </rPr>
      <t>(kun reduktionsvirkninger)</t>
    </r>
    <r>
      <rPr>
        <b/>
        <sz val="8"/>
        <rFont val="Verdana"/>
        <family val="2"/>
      </rPr>
      <t xml:space="preserve">
</t>
    </r>
  </si>
  <si>
    <r>
      <t xml:space="preserve">Risikovægtede eksponeringer med substitutionsvirkninger
</t>
    </r>
    <r>
      <rPr>
        <sz val="8"/>
        <rFont val="Verdana"/>
        <family val="2"/>
      </rPr>
      <t>(både reduktions- og substitutionsvirkninger)</t>
    </r>
    <r>
      <rPr>
        <b/>
        <sz val="8"/>
        <rFont val="Verdana"/>
        <family val="2"/>
      </rPr>
      <t xml:space="preserve">
</t>
    </r>
  </si>
  <si>
    <r>
      <rPr>
        <sz val="8"/>
        <rFont val="Verdana"/>
        <family val="2"/>
      </rPr>
      <t>Andel af eksponeringer, der dækkes af</t>
    </r>
    <r>
      <rPr>
        <b/>
        <sz val="8"/>
        <rFont val="Verdana"/>
        <family val="2"/>
      </rPr>
      <t xml:space="preserve"> kreditderivater (%)</t>
    </r>
  </si>
  <si>
    <r>
      <rPr>
        <sz val="8"/>
        <rFont val="Verdana"/>
        <family val="2"/>
      </rPr>
      <t>Andel af eksponeringer, der dækkes af</t>
    </r>
    <r>
      <rPr>
        <b/>
        <sz val="8"/>
        <rFont val="Verdana"/>
        <family val="2"/>
      </rPr>
      <t xml:space="preserve"> instrumenter, som besiddes af tredjepart (%)</t>
    </r>
  </si>
  <si>
    <r>
      <rPr>
        <sz val="8"/>
        <rFont val="Verdana"/>
        <family val="2"/>
      </rPr>
      <t>Andel af eksponeringer, der dækkes af</t>
    </r>
    <r>
      <rPr>
        <b/>
        <sz val="8"/>
        <rFont val="Verdana"/>
        <family val="2"/>
      </rPr>
      <t xml:space="preserve"> kontant indlån (%)</t>
    </r>
  </si>
  <si>
    <r>
      <rPr>
        <sz val="8"/>
        <rFont val="Verdana"/>
        <family val="2"/>
      </rPr>
      <t>Andel af eksponeringer, der dækkes af</t>
    </r>
    <r>
      <rPr>
        <b/>
        <sz val="8"/>
        <rFont val="Verdana"/>
        <family val="2"/>
      </rPr>
      <t xml:space="preserve"> anden fysisk sikkerhed (%)</t>
    </r>
  </si>
  <si>
    <r>
      <rPr>
        <sz val="8"/>
        <rFont val="Verdana"/>
        <family val="2"/>
      </rPr>
      <t>Andel af eksponeringer, der dækkes af</t>
    </r>
    <r>
      <rPr>
        <b/>
        <sz val="8"/>
        <rFont val="Verdana"/>
        <family val="2"/>
      </rPr>
      <t xml:space="preserve"> fordringer (%)</t>
    </r>
  </si>
  <si>
    <r>
      <rPr>
        <sz val="8"/>
        <rFont val="Verdana"/>
        <family val="2"/>
      </rPr>
      <t>Andel af eksponeringer, der dækkes af</t>
    </r>
    <r>
      <rPr>
        <b/>
        <sz val="8"/>
        <rFont val="Verdana"/>
        <family val="2"/>
      </rPr>
      <t xml:space="preserve"> sikkerhed i fast ejendom (%)</t>
    </r>
  </si>
  <si>
    <t>Risikovægtet eksponering ved udgangen af den foregående indberetningsperiode</t>
  </si>
  <si>
    <t>Aktivernes størrelse (+/-)</t>
  </si>
  <si>
    <t>Aktivernes kvalitet (+/-)</t>
  </si>
  <si>
    <t>Opdateringer af modeller (+/-)</t>
  </si>
  <si>
    <t>Metode og politik (+/-)</t>
  </si>
  <si>
    <t>Anskaffelser og afhændelser (+/-)</t>
  </si>
  <si>
    <t>Valutakursændringer (+/-)</t>
  </si>
  <si>
    <t>Andre faktorer (+/-)</t>
  </si>
  <si>
    <t>Risikovægtet eksponering ved udgangen af indberetningsperioden</t>
  </si>
  <si>
    <t>Risikovægtet eksponering</t>
  </si>
  <si>
    <t>PD-interval</t>
  </si>
  <si>
    <t>Den observerede gennemsnitlige misligholdelsesrate (%)</t>
  </si>
  <si>
    <t>Gennemsnitlig PD (%)</t>
  </si>
  <si>
    <t>Heraf antal låntagere, der misligholdt i løbet af året</t>
  </si>
  <si>
    <t>EU — Den oprindelige eksponeringsmetode (for derivater)</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</si>
  <si>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</si>
  <si>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</si>
  <si>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</si>
  <si>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</si>
  <si>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</si>
  <si>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</si>
  <si>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</si>
  <si>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</si>
  <si>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</si>
  <si>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</si>
  <si>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</si>
  <si>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Potentiel fremtidig eksponering</t>
  </si>
  <si>
    <t>Faktisk forventet positiv eksponering</t>
  </si>
  <si>
    <t>Eksponeringsværdi</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</si>
  <si>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</si>
  <si>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</si>
  <si>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</si>
  <si>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</si>
  <si>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Transaktioner underlagt den alternative metode (baseret på den oprindelige eksponeringsmetode)</t>
  </si>
  <si>
    <t xml:space="preserve">Samlet antal transaktioner underlagt kapitalgrundlagskrav for kreditværdijusteringsrisiko </t>
  </si>
  <si>
    <t xml:space="preserve">Regionale eller lokale myndigheder </t>
  </si>
  <si>
    <t>Skema EU CCR5 — Sammensætning af sikkerhedsstillelse for modpartskreditrisikoeksponeringer</t>
  </si>
  <si>
    <t>Sikkerhedsstillelse anvendt i derivattransaktioner</t>
  </si>
  <si>
    <t>Sikkerhedsstillelse anvendt i værdipapirfinansieringstransaktioner</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</si>
  <si>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</si>
  <si>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</si>
  <si>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</si>
  <si>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</si>
  <si>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</si>
  <si>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</si>
  <si>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</si>
  <si>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</si>
  <si>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</si>
  <si>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</si>
  <si>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</si>
  <si>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</si>
  <si>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</si>
  <si>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</si>
  <si>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</si>
  <si>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</si>
  <si>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</si>
  <si>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</si>
  <si>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</si>
  <si>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</si>
  <si>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Securitisering (specifik risiko)</t>
  </si>
  <si>
    <t>Risikovægtede eksponeringer (RWEA)</t>
  </si>
  <si>
    <t>Offentliggørelse af metoder til vurdering af minimumskrav til kapitalgrundlag</t>
  </si>
  <si>
    <t>Beskrivelse af den anvendte AMA-metodetilgang (hvis det er relevant)</t>
  </si>
  <si>
    <t>Offentliggørelse af brugen af forsikringer til risikobegrænsning i den avancerede målemetode (hvis det er relevant)</t>
  </si>
  <si>
    <t>Skema EU CR7-A — IRB-metoden – Offentliggørelse af omfanget af anvendelsen af kreditrisikoreduktionsteknikker</t>
  </si>
  <si>
    <t>Skema EU CR8 — RWEA-flowtabeller for kreditrisikoeksponeringer i henhold til IRB-metoden</t>
  </si>
  <si>
    <t>Skema EU CR9 — IRB-metoden – Backtesting af PD efter eksponeringsklasse</t>
  </si>
  <si>
    <t>Skema EU CCR1 — Analyse af modpartskreditrisikoeksponeringer efter metode</t>
  </si>
  <si>
    <t>Skema EU CCR2 — Transaktioner underlagt kapitalgrundlagskrav for kreditværdijusteringsrisiko</t>
  </si>
  <si>
    <t>Tabel EU MRA — Kvalitative offentliggørelseskrav i forbindelse med markedsrisiko</t>
  </si>
  <si>
    <t>Skema EU OR1 — Kapitalgrundlagskrav for operationel risiko og risikovægtede eksponeringer</t>
  </si>
  <si>
    <t>Relevant indikator</t>
  </si>
  <si>
    <t>Risikoeksponering</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</si>
  <si>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</si>
  <si>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</si>
  <si>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</si>
  <si>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</si>
  <si>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</si>
  <si>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</si>
  <si>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f) </t>
  </si>
  <si>
    <t xml:space="preserve">i) </t>
  </si>
  <si>
    <t xml:space="preserve">j) </t>
  </si>
  <si>
    <t>Beskrivelse af de måder, hvorpå der tages højde for eksisterende og fremtidige risici i aflønningsprocesserne. Offentliggørelsen skal indeholde en oversigt over de væsentligste risici, beregningen af dem, og hvordan disse beregninger påvirker aflønningen.</t>
  </si>
  <si>
    <t>Forholdene mellem fast og variabel aflønning fastsat i henhold til artikel 94, stk. 1, litra g), i CRD.</t>
  </si>
  <si>
    <t>Efter anmodning fra den relevante medlemsstat eller kompetente myndighed den samlede aflønning af hvert medlem af ledelsesorganet eller den øverste ledelse.</t>
  </si>
  <si>
    <t>Store institutter skal også offentliggøre de kvantitative oplysninger om aflønningen af deres samlede ledelsesorgan, idet der skelnes mellem ledende og ikkeledende medlemmer, som nævnt i artikel 450, stk. 2, i CRR.</t>
  </si>
  <si>
    <t>Oplysninger om aflønningssystemets opbygning og struktur for så vidt angår identificerede medarbejdere. Offentliggørelsen skal omfatte:
— En oversigt over aflønningspolitikkens centrale funktioner og målsætninger, oplysninger om beslutningsprocessen i forbindelse med fastlæggelsen af aflønningspolitikken og de relevante berørte parters rolle.
— Oplysninger om, hvilke kriterier der lægges til grund for resultatmålinger og forudgående eller efterfølgende risikojustering.
— Oplysninger om, hvorvidt ledelsesorganet eller eventuelt løn- og vederlagsudvalget har gennemgået instituttets aflønningspolitik i løbet af det seneste år, og i givet fald en oversigt over eventuelle ændringer, som er foretaget, begrundelsen for ændringerne samt deres indvirkning på aflønningen.
— Oplysninger om, hvordan instituttet sikrer, at personale i interne kontrolfunktioner aflønnes uafhængigt af de forretningsområder, som de fører tilsyn med.
— De politikker og kriterier, der anvendes ved tildelingen af garanteret variabel aflønning og fratrædelsesgodtgørelse.</t>
  </si>
  <si>
    <t>Beskrivelse af de måder, hvorpå instituttet søger at justere aflønningen for at tage hensyn til langsigtede resultater. Offentliggørelsen skal omfatte:
— En oversigt over instituttets politikker vedrørende udskydelse, udbetaling i instrumenter, fastholdelsesperioder og optjening af variabel løn, herunder når de ikke er ens for alle medarbejdere eller kategorier af medarbejdere.
— Oplysninger om instituttets kriterier for efterfølgende justeringer (fradrag under udskydelsen og tilbagebetaling efter optjeningen, hvis dette er tilladt i henhold til national lovgivning).
— Hvor det er relevant, krav til kapitalandele, som kan pålægges identificerede medarbejdere.</t>
  </si>
  <si>
    <t>Beskrivelse af de vigtigste parametre og begrundelser for en eventuel ordning for variable komponenter og andre ikkepekuniære fordele, jf. artikel 450, stk. 1, litra f), i CRR. Offentliggørelsen skal omfatte:
— Oplysninger om de specifikke resultatindikatorer, der anvendes til at fastlægge de variable lønkomponenter, og de kriterier, der anvendes til at fastlægge balancen mellem de forskellige former for tildelte instrumenter, herunder aktier, tilsvarende ejerskabsinteresser, instrumenter baseret på aktiver, tilsvarende ikkelikvide instrumenter, optioner og andre instrumenter.</t>
  </si>
  <si>
    <t>Oplysning om, hvorvidt instituttet er indrømmet en undtagelse i henhold til artikel 94, stk. 3, i CRD, som omhandlet i artikel 450, stk. 1, litra k), i CRR.
— Med henblik på dette litra angiver institutter, der er indrømmet en sådan undtagelse, om dette er på grundlag af artikel 94, stk. 3, litra a), og/eller litra b), i CRD. De angiver også, på hvilket af aflønningskravene de anvender undtagelsen eller undtagelserne, det antal medarbejdere, der er genstand for undtagelsen eller undtagelserne, og deres samlede aflønning opdelt i fast og variabel aflønning.</t>
  </si>
  <si>
    <t>Beskrivelse af de måder, hvorpå instituttet søger at skabe sammenhæng mellem resultaterne i løbet af en resultatmålingsperiode og aflønningsniveauerne. Offentliggørelsen skal omfatte:
— En oversigt over de vigtigste resultatkriterier og -mål for instituttet, forretningsområder og enkeltpersoner.
— En oversigt over, hvordan det individuelle variable aflønningsbeløb hænger sammen med instituttets og den enkelte medarbejders resultater.
— Oplysninger om de kriterier, der anvendes til at fastlægge balancen mellem de forskellige former for tildelte instrumenter, herunder aktier, tilsvarende ejerskabsinteresser, optioner og andre instrumenter.
— Oplysninger om de foranstaltninger, som gennemføres af instituttet for at justere den variable aflønning i tilfælde af, at resultatmålene er svage, herunder instituttets kriterier for bestemmelse af »svage« resultatmål. I overensstemmelse med artikel 94, stk. 1, litra n), i CRD udbetales eller godtgøres den variable løn kun, hvis det er berettiget på grundlag af instituttets, afdelingens og den pågældende medarbejders resultater. Institutterne skal redegøre for, hvilke kriterier/tærskler der anvendes til at fastslå, at resultaterne er svage, og at det ikke berettiger udbetaling eller godtgørelse af den variable løn.</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</si>
  <si>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</si>
  <si>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</si>
  <si>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</si>
  <si>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</si>
  <si>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</si>
  <si>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</si>
  <si>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</si>
  <si>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</si>
  <si>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</si>
  <si>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</si>
  <si>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</si>
  <si>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</si>
  <si>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</si>
  <si>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</si>
  <si>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</si>
  <si>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</si>
  <si>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</si>
  <si>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</si>
  <si>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</si>
  <si>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</si>
  <si>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</si>
  <si>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</si>
  <si>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</si>
  <si>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</si>
  <si>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</si>
  <si>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</si>
  <si>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</si>
  <si>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</si>
  <si>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</si>
  <si>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</si>
  <si>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EU-13a</t>
  </si>
  <si>
    <t>EU-14a</t>
  </si>
  <si>
    <t>EU-13b</t>
  </si>
  <si>
    <t>EU-14b</t>
  </si>
  <si>
    <t>EU-14x</t>
  </si>
  <si>
    <t>EU-14y</t>
  </si>
  <si>
    <t>Aflønning i alt (2 + 10)</t>
  </si>
  <si>
    <t xml:space="preserve">Skema EU REM1 – Aflønning tildelt i løbet af regnskabsåret </t>
  </si>
  <si>
    <t xml:space="preserve">   Heraf: udskudt</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</si>
  <si>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</si>
  <si>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</si>
  <si>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</si>
  <si>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</si>
  <si>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</si>
  <si>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</si>
  <si>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</si>
  <si>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</si>
  <si>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</si>
  <si>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</si>
  <si>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</si>
  <si>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</si>
  <si>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</si>
  <si>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</si>
  <si>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Skema EU REM2 – Særlige betalinger til medarbejdere, hvis arbejde har væsentlig indflydelse på instituttets risikoprofil (identificerede medarbejdere)</t>
  </si>
  <si>
    <t xml:space="preserve">Skema EU REM3 – Udskudt aflønning </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</si>
  <si>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</si>
  <si>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</si>
  <si>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</si>
  <si>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</si>
  <si>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</si>
  <si>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</si>
  <si>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</si>
  <si>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</si>
  <si>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</si>
  <si>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Kontantbaseret</t>
  </si>
  <si>
    <t xml:space="preserve">Instrumenter baseret på aktier eller tilsvarende ikkelikvide instrumenter </t>
  </si>
  <si>
    <t>Andre instrumenter</t>
  </si>
  <si>
    <t>Andre former</t>
  </si>
  <si>
    <t>Ledelsesorganet i dets ledelsesfunktion</t>
  </si>
  <si>
    <t>Aktier eller tilsvarende ejerskabsinteresser</t>
  </si>
  <si>
    <t>Samlet beløb</t>
  </si>
  <si>
    <t>Aflønning af ledelsesorgan</t>
  </si>
  <si>
    <t>Forretningsområder</t>
  </si>
  <si>
    <t>Ledelsesorgan, i alt</t>
  </si>
  <si>
    <t>Investeringsbankvirksomhed</t>
  </si>
  <si>
    <t>Detailbankydelser</t>
  </si>
  <si>
    <t>Forvaltning af aktiver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</si>
  <si>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</si>
  <si>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</si>
  <si>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</si>
  <si>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</si>
  <si>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</si>
  <si>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</si>
  <si>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</si>
  <si>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</si>
  <si>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</si>
  <si>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AE3 – Behæftelseskilder</t>
  </si>
  <si>
    <t>Generelle beskrivende oplysninger om aktivbehæftelse</t>
  </si>
  <si>
    <t>Generelle beskrivende oplysninger om konsekvenserne af instituttets forretningsmodel for aktivbehæftelse og behæftelsers konsekvenser for instituttets forretningsmodel, som giver brugerne konteksten for de offentliggørelser, der kræves i skema EU AE1 og EU AE2.</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</si>
  <si>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</si>
  <si>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</si>
  <si>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</si>
  <si>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</si>
  <si>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</si>
  <si>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</si>
  <si>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</si>
  <si>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</si>
  <si>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</si>
  <si>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</si>
  <si>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SAMLET MODTAGET SIKKERHEDSSTILLELSE OG EGNE UDSTEDTE GÆLDSVÆRDIPAPIRER </t>
  </si>
  <si>
    <t>Modsvarende forpligtelser, eventualforpligtelser eller udlånte værdipapirer</t>
  </si>
  <si>
    <t>Aktiver, modtagne sikkerheder og egne udstedte gældsværdipapirer, bortset fra særligt dækkede obligationer og særligt dækkede realkreditobligationer og behæftede securitiseringer</t>
  </si>
  <si>
    <t>Regnskabsmæssig værdi af udvalgte finansielle forpligtelser</t>
  </si>
  <si>
    <t>Tabel EU AE4 – Supplerende beskrivende oplysninger</t>
  </si>
  <si>
    <t>Skema EU AE2 – Modtaget sikkerhedsstillelse og egne udstedte gældsværdipapirer</t>
  </si>
  <si>
    <t>Skema EU AE1 – Behæftede og ubehæftede aktiver</t>
  </si>
  <si>
    <t>Skema EU CR5 — Standardmetode</t>
  </si>
  <si>
    <t>Tabel EU CCRA — Kvalitativ offentliggørelse i forbindelse med modpartskreditrisiko</t>
  </si>
  <si>
    <t>Skema EU MR1 — Markedsrisiko i henhold til standardmetoden</t>
  </si>
  <si>
    <t>Tabel EU ORA — Kvalitative oplysninger om operationel risiko</t>
  </si>
  <si>
    <t>Skema EU REM5 – Oplysninger om aflønning af medarbejdere, hvis arbejde har væsentlig indflydelse på instituttets risikoprofil (identificerede medarbejdere)</t>
  </si>
  <si>
    <t>CCA</t>
  </si>
  <si>
    <t>LRA</t>
  </si>
  <si>
    <t>Likviditetskrav</t>
  </si>
  <si>
    <t>CRD</t>
  </si>
  <si>
    <t>CRE</t>
  </si>
  <si>
    <t>CR10</t>
  </si>
  <si>
    <t>ORA</t>
  </si>
  <si>
    <t>OR1</t>
  </si>
  <si>
    <t>REMA</t>
  </si>
  <si>
    <t>Indholdsfortegnelse</t>
  </si>
  <si>
    <t>Eksponeringer mod kreditrisiko, udvandingsrisiko og kreditkvalitet</t>
  </si>
  <si>
    <t>Anvendelsen af kreditrisikoreduktionsteknikker</t>
  </si>
  <si>
    <t>Anvendelsen af standardmetoden</t>
  </si>
  <si>
    <t>Eksponeringer mod modpartskreditrisiko</t>
  </si>
  <si>
    <t>Aflønningspolitik</t>
  </si>
  <si>
    <t>Tilbage til forside</t>
  </si>
  <si>
    <t>Tabel EU CRD — Kvalitative offentliggørelseskrav i forbindelse med standardmetoden</t>
  </si>
  <si>
    <t>Navnene på de eksterne kreditvurderingsinstitutter (ECAI'er) og eksportkreditagenturer (ECA'er), som er udpeget af instituttet, og årsagerne til eventuelle ændringer i offentliggørelsesperioden.</t>
  </si>
  <si>
    <t>Eksponeringsklasserne, som de enkelte ECAI'er eller ECA'er anvendes til.</t>
  </si>
  <si>
    <t>En beskrivelse af proceduren for overførsel af kreditvurderinger for udsteder og udstedelse til sammenlignelige aktivposter uden for handelsbeholdningen.</t>
  </si>
  <si>
    <t>Lån &amp; Spar Bank A/S</t>
  </si>
  <si>
    <t>DK0010201532</t>
  </si>
  <si>
    <t>DK0030423082</t>
  </si>
  <si>
    <t>347 mio. DKK</t>
  </si>
  <si>
    <t>100 mio. DKK</t>
  </si>
  <si>
    <t>100 kr.</t>
  </si>
  <si>
    <t>1.000.000 kr.</t>
  </si>
  <si>
    <t>Ikkekumulativt</t>
  </si>
  <si>
    <t>Kumulativt</t>
  </si>
  <si>
    <t>Ikke-konvertibel</t>
  </si>
  <si>
    <t>Variabel</t>
  </si>
  <si>
    <t>Fast til variabel</t>
  </si>
  <si>
    <t>3,6339 % frem til 29-06-2023, 
herefter CIBOR6 + 3,25 %-point</t>
  </si>
  <si>
    <t>Forpligtelse - amortiseret kostpris</t>
  </si>
  <si>
    <t>Uamortisabelt</t>
  </si>
  <si>
    <t>Dateret</t>
  </si>
  <si>
    <t>Ingen forfaldsdato</t>
  </si>
  <si>
    <t>Enhver dag efter første call-dato</t>
  </si>
  <si>
    <t xml:space="preserve"> Individuelt og konsolideret</t>
  </si>
  <si>
    <t>Privat</t>
  </si>
  <si>
    <t>Skema EU CR10.5 — Aktieeksponeringer i henhold til den forenklede risikovægtningsmetode</t>
  </si>
  <si>
    <t>Kategorier</t>
  </si>
  <si>
    <t>Private equity-eksponeringer</t>
  </si>
  <si>
    <t>Børsnoterede eksponeringer</t>
  </si>
  <si>
    <t>Andre aktieeksponeringer</t>
  </si>
  <si>
    <t>Ikkebalanceført eksponering</t>
  </si>
  <si>
    <t>Balanceført eksponering</t>
  </si>
  <si>
    <t>Risikostyring, væsentlige målekriterier og oversigt over risikovægtede eksponeringsværdier</t>
  </si>
  <si>
    <t>Værdi-justeringer og hensættelser</t>
  </si>
  <si>
    <t>Eksponerings-vægtet gennemsnitlig LGD (%)</t>
  </si>
  <si>
    <t>Eksponerings-vægtet gennemsnitlig PD (%)</t>
  </si>
  <si>
    <t>Eksponeringer efter konverterings-faktorer og efter kreditrisiko-reduktionsteknikker</t>
  </si>
  <si>
    <t>Eksponerings-vægtet gennemsnitlig kreditkonver-teringsfaktor</t>
  </si>
  <si>
    <t>Ikkebalanceførte eksponeringer inden anvendelse af kreditkonverterings-faktorer</t>
  </si>
  <si>
    <r>
      <rPr>
        <sz val="8"/>
        <rFont val="Verdana"/>
        <family val="2"/>
      </rPr>
      <t>Andel af eksponeringer, der dækkes af</t>
    </r>
    <r>
      <rPr>
        <b/>
        <sz val="8"/>
        <rFont val="Verdana"/>
        <family val="2"/>
      </rPr>
      <t xml:space="preserve"> livsforsikrings-policer (%)</t>
    </r>
  </si>
  <si>
    <r>
      <rPr>
        <sz val="8"/>
        <rFont val="Verdana"/>
        <family val="2"/>
      </rPr>
      <t xml:space="preserve"> Andel af eksponeringer, der dækkes af</t>
    </r>
    <r>
      <rPr>
        <b/>
        <sz val="8"/>
        <rFont val="Verdana"/>
        <family val="2"/>
      </rPr>
      <t xml:space="preserve"> finansiel sikkerheds-stillelse (%)</t>
    </r>
  </si>
  <si>
    <t>Aktieeksponeringer i henhold til den forenklede risikovægtningsmetode</t>
  </si>
  <si>
    <t>Genanskaffel-sesomkost-ninger</t>
  </si>
  <si>
    <t>Alfa anvendt til beregning af en regulerings-mæssig ekspone-ringsværdi</t>
  </si>
  <si>
    <t>Ekspone-ringsværdi inden anvendelse af kreditrisiko-reduktions-teknikker</t>
  </si>
  <si>
    <t>Ekspone-ringsværdi efter anvendelse af kreditrisiko-reduktions-teknikker</t>
  </si>
  <si>
    <t>Ekspone-ringsværdi</t>
  </si>
  <si>
    <t>Risiko-vægtede ekspone-ringer</t>
  </si>
  <si>
    <t>Se ovenfor.</t>
  </si>
  <si>
    <t>Andre kontraktmæssige finansierings-forpligtelser</t>
  </si>
  <si>
    <t>Gearingsgrads-relevante eksponeringer, jf. CRR</t>
  </si>
  <si>
    <t>Eksponerings-værdi opgjort efter IRB-metoden</t>
  </si>
  <si>
    <t>Sum af lange og korte positioner af eksponeringer i handelsbehold-ningen for standardmetoden</t>
  </si>
  <si>
    <t>Værdi af eksponeringer i handelsbehold-ningen for interne modeller</t>
  </si>
  <si>
    <t>Eksponerings-værdi i alt</t>
  </si>
  <si>
    <t>Relevante kredit-eksponeringer 
— Kreditrisiko</t>
  </si>
  <si>
    <t>Relevante kredit-eksponeringer 
— Markedsrisiko</t>
  </si>
  <si>
    <t>Relevante kredit-eksponeringer 
— Securitiserings-positioner uden for handels-beholdningen</t>
  </si>
  <si>
    <t>Vægte for kapital-grundlags-krav (%)</t>
  </si>
  <si>
    <t>Aktuel behandling under hensyntagen til overgangsbestemmelser i CRR, hvor det er relevant</t>
  </si>
  <si>
    <t>Bestemmelser efter overgangsperioden i henhold til CRR</t>
  </si>
  <si>
    <t>Anerkendte på individuelt/(del)konsolideret/ individuelt og (del)konsolideret niveau</t>
  </si>
  <si>
    <t>Instrumenttype (typer angives for hver jurisdiktion)</t>
  </si>
  <si>
    <t xml:space="preserve">Oprindelig forfaldsdato </t>
  </si>
  <si>
    <t xml:space="preserve">Dato for call option, datoer for eventuelle calls og indfrielsesbeløb </t>
  </si>
  <si>
    <t>Datoer for eventuelle efterfølgende calls</t>
  </si>
  <si>
    <t>Frit valg, delvist frit valg eller obligatorisk (med hensyn til tidspunkt)</t>
  </si>
  <si>
    <t>Frit valg, delvist frit valg eller obligatorisk (med hensyn til beløb)</t>
  </si>
  <si>
    <t>Tilstedeværelse af step-up eller andet incitament til indfrielse</t>
  </si>
  <si>
    <t>Ikkekumulativt eller kumulativ</t>
  </si>
  <si>
    <t>Hvis konvertibelt: konverteringsudløser(e)</t>
  </si>
  <si>
    <t>Hvis konvertibelt: helt eller delvist</t>
  </si>
  <si>
    <t>Hvis konvertibelt: konverteringssats</t>
  </si>
  <si>
    <t>Hvis konvertibelt: obligatorisk eller valgfri konvertering</t>
  </si>
  <si>
    <t>Hvis konvertibelt: angiv instrumenttype, der kan konverteres til</t>
  </si>
  <si>
    <t>Hvis konvertibelt: angiv udsteder for det instrument, der konverteres til</t>
  </si>
  <si>
    <t>Hvis nedskrivning: nedskrivningsudløser(e)</t>
  </si>
  <si>
    <t>Hvis nedskrivning: hel eller delvis</t>
  </si>
  <si>
    <t>Hvis nedskrivning: permanent eller midlertidig</t>
  </si>
  <si>
    <t>Hvis midlertidig nedskrivning: beskriv opskrivningsmekanismen</t>
  </si>
  <si>
    <t>Ikke anmodet.</t>
  </si>
  <si>
    <t>Samlede kapital-grundlagskrav</t>
  </si>
  <si>
    <t>Antal låntagere ved udgangen af 
det foregående år</t>
  </si>
  <si>
    <t>Forretnings-funktioner</t>
  </si>
  <si>
    <t>Eksponerings-værdi opgjort efter standard-metoden</t>
  </si>
  <si>
    <t>Skema EU LR3 — LRSpl: Opdeling af balanceførte eksponeringer 
(ekskl. derivater, SFT'er og ikke medregnede eksponeringer)</t>
  </si>
  <si>
    <t>EU-3a</t>
  </si>
  <si>
    <t>EU-5a</t>
  </si>
  <si>
    <t>EU-20d</t>
  </si>
  <si>
    <t>EU-25a</t>
  </si>
  <si>
    <t>54a</t>
  </si>
  <si>
    <t>EU-67a</t>
  </si>
  <si>
    <t>EU-67b</t>
  </si>
  <si>
    <t>Supplerende kapital: Instrumenter</t>
  </si>
  <si>
    <t>Kapitalprocenter og -krav, inklusiv buffere</t>
  </si>
  <si>
    <t>Nationale minima (hvis forskellig fra Basel III)</t>
  </si>
  <si>
    <t>Beløb under tærsklerne for fradrag (før risikovægtning)</t>
  </si>
  <si>
    <t>Kapitalinstrumenter underlagt udfasning (kun i perioden fra den 1. januar 2014 til den 1. januar 2022)</t>
  </si>
  <si>
    <t>Net Stable Funding Ratio</t>
  </si>
  <si>
    <t>EU-19a</t>
  </si>
  <si>
    <t>EU-19b</t>
  </si>
  <si>
    <t>Net Stable Funding Ratio (%)</t>
  </si>
  <si>
    <r>
      <rPr>
        <sz val="8"/>
        <rFont val="Verdana"/>
        <family val="2"/>
      </rPr>
      <t xml:space="preserve">Andel af eksponeringer, der dækkes af </t>
    </r>
    <r>
      <rPr>
        <b/>
        <sz val="8"/>
        <rFont val="Verdana"/>
        <family val="2"/>
      </rPr>
      <t>anden finansieret kreditrisiko-afdækning (%)</t>
    </r>
  </si>
  <si>
    <t>The overall governing law are the Danish Financial Business Act (the DFBA) and the statutory instrument/order on the calculation of own funds (the SIoOF) wherefrom the following articles are relevant:
Art. 7(8) and 12(1), from the DFBA, 
and  art, 4(1), nr. 1, cf. art. 6 and 7, from the SIoOF.</t>
  </si>
  <si>
    <t>§ 29 i bekendtgørelse nr. 915 af  12. september 2012 om opgørelse  af basiskapital 
samt artikel 62-71 i forordning (EU) nr. 575/2013</t>
  </si>
  <si>
    <t>Struktur i og tilrettelæggelse af likviditetsrisikostyringsfunktionen (kompetence, vedtægter, andre ordninger).</t>
  </si>
  <si>
    <t>En beskrivelse af graden af centralisering af likviditetsrisikostyringen og samspillet mellem enhederne i gruppen</t>
  </si>
  <si>
    <t>En koncis likviditetsrisikoerklæring godkendt af ledelsesorganet med en kortfattet beskrivelse af instituttets overordnede likviditetsrisikoprofil i tilknytning til dets forretningsstrategi. Denne erklæring skal indeholde nøgletal (ud over dem, der allerede er omfattet af skema EU LIQ1 i disse gennemførelsesmæssige tekniske standarder), der giver eksterne interessenter et detaljeret overblik over instituttets likviditetsrisikostyring, herunder samspillet mellem instituttets risikoprofil og den risikotolerance, som ledelsesorganet har fastsat.
Disse nøgletal kan omfatte:
· Koncentrationsgrænser for sikkerhedspuljer og finansieringskilder (både produkter og modparter)
· Individuelt tilpassede måleredskaber eller -kriterier, der vurderer strukturen i bankens balance, eller som projicerer pengestrømme og fremtidige likviditetspositioner under hensyntagen til risici uden for balancen, som er specifikke for den pågældende bank
· Likviditetseksponeringer og finansieringsbehov hos individuelle juridiske enheder, udenlandske filialer og datterselskaber under hensyntagen til retlige, reguleringsmæssige og operationelle begrænsninger for overførbarheden af likviditet
· Balanceførte og ikkebalanceførte poster inddelt i løbetidsintervaller og de deraf følgende likviditetsmangler.</t>
  </si>
  <si>
    <t xml:space="preserve"> Eksponeringsklasser (1.000 DDK)</t>
  </si>
  <si>
    <t>A-IRB (1.000 DDK)</t>
  </si>
  <si>
    <t>Eksponeringsklasser (1.000 DDK)</t>
  </si>
  <si>
    <t>Sikkerhedsstillelsestype (1.000 DDK)</t>
  </si>
  <si>
    <t>Bankaktiviteter (1.000 DDK)</t>
  </si>
  <si>
    <t>Kvartalsafslutning den</t>
  </si>
  <si>
    <t>Tilgængeligt kapitalgrundlag</t>
  </si>
  <si>
    <t>Omfanget og arten af systemer til risikorapportering og -måling</t>
  </si>
  <si>
    <t>En redegørelse for den metodologi, der har dannet grundlag for fastsættelse af intern kapital og kreditgrænser i forbindelse med modpartskrediteksponeringer, herunder de metoder, der anvendes til at knytte disse grænser til eksponeringer mod centrale modparter</t>
  </si>
  <si>
    <t>En redegørelse for politikkerne vedrørende garantier og andre kreditbegrænsende foranstaltninger, f.eks. politikker, der skal sikre, at der stilles sikkerhed og oprettes kreditreserver</t>
  </si>
  <si>
    <t>En redegørelse for de politikker, der gælder for "wrong-way"-risiko som defineret i artikel 291 i CRR</t>
  </si>
  <si>
    <t>Andre risikostyringsmålsætninger og relevante politikker i forbindelse med modpartskreditrisiko</t>
  </si>
  <si>
    <t>Værdien af sikkerhed, som instituttet skal tilvejebringe, hvis dets kreditrating nedjusteres</t>
  </si>
  <si>
    <t xml:space="preserve">Risikoerklæringen for Lån &amp; Spar A/S er beskrevet i afsnit 13 i Risikorapporten, herunder kapitalmæssige nøgletal. 
</t>
  </si>
  <si>
    <t>Lån &amp; Spar Bank A/S offentligører en beskrivelse af anvendelsen af eksterne kreditvurderingsinstitutter i forbindelse med den årlige risikorapport, afsnit 6.10.</t>
  </si>
  <si>
    <t>Sammenhængen mellem den eksterne kreditvurdering for hvert af de udpegede ECAI'er eller ECA'er (som nævnt i række a)) og de risikovægte, der svarer til kreditkvalitetstrinnene i tredje del, afsnit II, kapitel 2, i CRR (undtagen hvis instituttet overholder den standardhenførsel, som EBA har offentliggjort).</t>
  </si>
  <si>
    <t>Den kompetente myndigheds accept af metoden eller godkendte overgangsbestemmelser</t>
  </si>
  <si>
    <t>Omfanget af og hovedindholdet i indberetningen vedrørende kreditrisikomodeller</t>
  </si>
  <si>
    <t>En beskrivelse af den interne ratingproces efter eksponeringsklasse, herunder antallet af centrale modeller, der anvendes for hver portefølje, og en kort redegørelse for de vigtigste forskelle mellem modellerne i samme portefølje, omfattende:
i) definitioner, metoder og data til estimering og validering af PD, hvilket skal omfatte oplysninger om, hvordan PD estimeres for porteføljer med lav misligholdelsesrisiko, om der er reguleringsmæssige bundgrænser, og faktorerne bag konstaterede forskelle mellem PD og de faktiske misligholdelsesprocenter for mindst de seneste tre perioder,
ii) hvis det er relevant, definitioner, metoder og data til estimering og validering af LGD, såsom metoder til at beregne LGD i nedgangsperioder, hvordan LGD estimeres for porteføljer med lav misligholdelsesrisiko, og tidsforløbet mellem misligholdelse og lukning af eksponeringen,
iii) hvis det er relevant, definitioner, metoder og data til estimering og validering af konverteringsfaktorer, herunder antagelser, der anvendes ved udledningen af disse variabler.</t>
  </si>
  <si>
    <t>Ikke relevant.</t>
  </si>
  <si>
    <t>Oplysninger om de organer, der fører tilsyn med aflønningen. Offentliggørelsen skal omfatte:
— Oplysninger om navnet på, sammensætningen af og mandatet for det hovedorgan (ledelsesorgan eller eventuelt løn- og vederlagsudvalg), der fører tilsyn med aflønningspolitikken, og antallet af møder, som afholdes af hovedorganet i løbet af regnskabsåret.
— Oplysninger om eksterne eksperter, som er blevet konsulteret, samt hvilket organ der har bestilt dem, og hvilke områder af aflønningsrammen der er tale om.
— En beskrivelse af anvendelsesområdet for instituttets aflønningspolitik (eksempelvis efter region eller forretningsområde), samt i hvilket omfang den finder anvendelse på datterselskaber og filialer i tredjelande.
— En beskrivelse af medarbejdere eller kategorier af medarbejdere, hvis arbejde har væsentlig indflydelse på institutternes risikoprofil.</t>
  </si>
  <si>
    <t>Ikke relevant, da banken alene anvender fast løn. Direktionsmedlemmer kan oppebære en række personalegoder inden for rammerne af, hvad der er markedskonformt, herunder fri bil, avisabonnement, mobiltelefon med videre. De ikke-monetære aflønninger af direktionen fremgår af vederlagsrapporten.</t>
  </si>
  <si>
    <t>Kontrolmekanismerne for ratingsystemer på de forskellige stadier af modeludvikling, kontrol og ændringer, som skal indeholde oplysninger om:
i) forholdet mellem risikostyringsfunktionen og den interne revisionsfunktion,
ii) gennemgangen af ratingsystemet,
iii) proceduren for sikring af uafhængighed for den funktion, der er ansvarlig for gennemgang af modellerne fra de funktioner, der er ansvarlige for udvikling af modellerne,
iv) proceduren for sikring af ansvarlighed for de funktioner, der er ansvarlige for udvikling og gennemgang af modellerne.</t>
  </si>
  <si>
    <t>Ansvarsfraskrivelse</t>
  </si>
  <si>
    <t>DDK</t>
  </si>
  <si>
    <t>Samlede eksponeringer</t>
  </si>
  <si>
    <r>
      <t xml:space="preserve">Andel af eksponeringer, der dækkes af </t>
    </r>
    <r>
      <rPr>
        <b/>
        <sz val="8"/>
        <rFont val="Verdana"/>
        <family val="2"/>
      </rPr>
      <t>anden anerkendt sikkerheds-stillelse (%)</t>
    </r>
  </si>
  <si>
    <r>
      <rPr>
        <sz val="8"/>
        <rFont val="Verdana"/>
        <family val="2"/>
      </rPr>
      <t>Andel af eksponeringer,</t>
    </r>
    <r>
      <rPr>
        <b/>
        <sz val="8"/>
        <rFont val="Verdana"/>
        <family val="2"/>
      </rPr>
      <t xml:space="preserve"> der dækkes af garantier (%)</t>
    </r>
  </si>
  <si>
    <t>Gennemsnitlig 
historisk årlig misligholdelsesrate (%)</t>
  </si>
  <si>
    <t>AE3</t>
  </si>
  <si>
    <t>AE2</t>
  </si>
  <si>
    <t>AE1</t>
  </si>
  <si>
    <t>REM5</t>
  </si>
  <si>
    <t>REM3</t>
  </si>
  <si>
    <t>REM2</t>
  </si>
  <si>
    <t>REM1</t>
  </si>
  <si>
    <t>MR1</t>
  </si>
  <si>
    <t>CCR5</t>
  </si>
  <si>
    <t>CCR3</t>
  </si>
  <si>
    <t>CCR2</t>
  </si>
  <si>
    <t>CCR1</t>
  </si>
  <si>
    <t>CR9</t>
  </si>
  <si>
    <t>CR7-A</t>
  </si>
  <si>
    <t>CR6-A</t>
  </si>
  <si>
    <t>CR6</t>
  </si>
  <si>
    <t>CR5</t>
  </si>
  <si>
    <t>CR4</t>
  </si>
  <si>
    <t>CCyB1</t>
  </si>
  <si>
    <t>OV1</t>
  </si>
  <si>
    <t>Referencedato for offentliggørelse:</t>
  </si>
  <si>
    <t>Rapporteringsvaluta:</t>
  </si>
  <si>
    <t>Navn på oplysende institution:</t>
  </si>
  <si>
    <t>CVR-nr.:</t>
  </si>
  <si>
    <t xml:space="preserve">Skema EU LI1 – Forskelle mellem de regnskabsmæssige rammer og rammerne for tilsynsmæssig konsolidering og sammenstilling af regnskabskategorierne og lovmæssigt fastsatte risikokategorier </t>
  </si>
  <si>
    <t>Opdeling efter aktivklasser i overensstemmelse med balancen i de offentliggjorte regnskaber</t>
  </si>
  <si>
    <t>Opdeling efter passivklasser i overensstemmelse med balancen i de offentliggjorte regnskaber</t>
  </si>
  <si>
    <t>Regnskabsmæssige værdier som indberettet i offentliggjorte regnskaber</t>
  </si>
  <si>
    <t>Regnskabsmæssige værdier inden for rammerne for tilsynsmæssig konsolidering</t>
  </si>
  <si>
    <t>Regnskabsmæssige værdier af poster</t>
  </si>
  <si>
    <t>omfattet af kreditrisikorammen</t>
  </si>
  <si>
    <t>omfattet af securitiseringsrammen</t>
  </si>
  <si>
    <t>omfattet af markedsrisikorammen</t>
  </si>
  <si>
    <t>ikke omfattet af kapitalgrundlagskrav eller omfattet af fradrag i kapitalgrundlag</t>
  </si>
  <si>
    <t xml:space="preserve">omfattet af modpartskreditrisiko-rammen </t>
  </si>
  <si>
    <t xml:space="preserve">Skema EU LI2 – Primære kilder til forskelle mellem de tilsynsmæssige eksponeringsbeløb og regnskabsmæssige værdier </t>
  </si>
  <si>
    <t>Poster omfattet af</t>
  </si>
  <si>
    <t>securitiseringsramme</t>
  </si>
  <si>
    <t>kreditrisikoramme</t>
  </si>
  <si>
    <t>modpartskreditrisiko-ramme</t>
  </si>
  <si>
    <t>markedsrisikoramme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</si>
  <si>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</si>
  <si>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</si>
  <si>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</si>
  <si>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</si>
  <si>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</si>
  <si>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</si>
  <si>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</si>
  <si>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</si>
  <si>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</si>
  <si>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</si>
  <si>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</si>
  <si>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</si>
  <si>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 xml:space="preserve">Skema EU LI3 – Skitsering af forskellene i konsolideringens omfang (enhed for enhed) </t>
  </si>
  <si>
    <t>Enhedens navn</t>
  </si>
  <si>
    <t>Metode for regnskabsmæsssig konsolidering</t>
  </si>
  <si>
    <t>Metode for tilsynsmæssig konsolidering</t>
  </si>
  <si>
    <t>Fuld konsolidering</t>
  </si>
  <si>
    <t>Proportional konsolidering</t>
  </si>
  <si>
    <t>Den indre værdis metode</t>
  </si>
  <si>
    <t>Hverken konsolideret eller fratrukket</t>
  </si>
  <si>
    <t>Fratrukket</t>
  </si>
  <si>
    <t>Beskrivelse af enheden</t>
  </si>
  <si>
    <t>Kreditinstitut</t>
  </si>
  <si>
    <t>Tabel EU LIA – Forklaringer af forskelle mellem regnskabsmæssige og tilsynsmæssige eksponeringsbeløb</t>
  </si>
  <si>
    <t>Forskelle mellem kolonne a) og b) i skema EU LI1</t>
  </si>
  <si>
    <t>Kvalitative oplysninger om de vigtigste kilder til forskelle mellem de regnskabsmæssige og tilsynsmæssige rammer for konsolidering vist i skema EU LI2</t>
  </si>
  <si>
    <t>LI1</t>
  </si>
  <si>
    <t>LI3</t>
  </si>
  <si>
    <t>LIKVIDITETSDÆKNINGSGRAD</t>
  </si>
  <si>
    <t>Anvendelsesområdet og definitionerne af "forfaldne" og "værdiforringede" eksponeringer, der anvendes i regnskabsøjemed, og eventuelle forskelle mellem definitionerne af "forfaldne" og "misligholdte" eksponeringer i regnskabs- og tilsynsøjemed, som fastsat i EBA's retningslinjer for anvendelse af definitionen af misligholdelse, jf. artikel 178 i CRR.</t>
  </si>
  <si>
    <t>Generelle oplysninger</t>
  </si>
  <si>
    <t>Erklæring</t>
  </si>
  <si>
    <t>Denne publikation er udelukkende udarbejdet af Lån &amp; Spar Bank A/S til orientering, og der påtages intet ansvar for tab som følge af tillid til den. Beløb i publikationen er angivet i DDK 1.000, medmindre andet er angivet. Derfor kan der opstå afrundingsforskelle, fordi hovedtotaler afrundes, og de underliggende decimaler ikke vises. Denne publikation er beskyttet af ophavsret og må ikke gengives helt eller delvist uden tilladelse.</t>
  </si>
  <si>
    <t>KM1</t>
  </si>
  <si>
    <t>LI2</t>
  </si>
  <si>
    <t>CCyB2</t>
  </si>
  <si>
    <t>CR8</t>
  </si>
  <si>
    <t>Henvisning til 
forordning (EU) nr. 575/2013</t>
  </si>
  <si>
    <t>Egne særligt dækkede obligationer og særligt dækkede realkreditobligationer og securitiseringer, som er udstedt og endnu ikke er stillet som pant.</t>
  </si>
  <si>
    <t>Konsolidering: konsolideret (1.000 DDK)</t>
  </si>
  <si>
    <t>Skema EU LR2 — LRCom: Oplysninger om gearingsgrad — fælles regler</t>
  </si>
  <si>
    <t>Tabel EU LIQB — Kvalitative oplysninger om likviditetsdækningsgrad, som supplerer skema EU LIQ1</t>
  </si>
  <si>
    <t>Skema EU CCR3 — Standardmetoden — Modpartskreditrisikoeksponeringer efter eksponeringsklasse og risikovægte</t>
  </si>
  <si>
    <t>OVA</t>
  </si>
  <si>
    <t>OVC</t>
  </si>
  <si>
    <t>LIA</t>
  </si>
  <si>
    <t>CC1</t>
  </si>
  <si>
    <t>LR1 - LRSum</t>
  </si>
  <si>
    <t>LR2 - LRCom</t>
  </si>
  <si>
    <t>LR3 - LRSpl</t>
  </si>
  <si>
    <t>LIQA</t>
  </si>
  <si>
    <t>LIQ1</t>
  </si>
  <si>
    <t>LIQB</t>
  </si>
  <si>
    <t>LIQ2</t>
  </si>
  <si>
    <t>CRA</t>
  </si>
  <si>
    <t>CCRA</t>
  </si>
  <si>
    <t>MRA</t>
  </si>
  <si>
    <t>AE4</t>
  </si>
  <si>
    <t>Lån &amp; Spar Bank A/S offentliggør strukturen til ledelse for hver risikotype, herunder ansvar og tilsyn, i forbindelse med den årlige risikorapport, afsnit 3.</t>
  </si>
  <si>
    <t>Lån &amp; Spar Bank A/S offentliggør en godkendelse fra ledelsesorganet om, hvorvidt risikostyringsordningerne er tilstrækkelige. Dette fremgår af afsnit 13 i Risikorapporten.</t>
  </si>
  <si>
    <t>Lån &amp; Spar Bank A/S offentliggør strategier og processer til administration, afdækning og reduktion af risici i forbindelse med den årlige risikorapport, afsnit 3.</t>
  </si>
  <si>
    <t xml:space="preserve">Lån &amp; Spar Bank A/S offentliggør en beskrivelse af ansættelsespolitikken for bestyrelsen og viden, kompetence og ekspertise. Dette fremgår af afsnittet "Corporate Governance" og "Ledelse" i Årsrapporten. </t>
  </si>
  <si>
    <t xml:space="preserve">Lån &amp; Spar Bank A/S offentliggør, at banken har et lovpligtigt Risikoudvalg, der fører tilsyn med risikostyring i banken. Dette fremgår af afsnit 3 i Risikorapporten. Antallet af møder fremgår på bankens hjemmeside under bestyrelsens arbejde. </t>
  </si>
  <si>
    <t xml:space="preserve">Lån &amp; Spar Bank A/S offentliggør en beskrivelse af bankens informationsstrømme vedrørende risiko til ledelsesorganet i forbindelse med den årlige risikorapport, afsnit 3. </t>
  </si>
  <si>
    <t xml:space="preserve">Lån &amp; Spar Bank A/S offentliggør en beskrivelse af bankens procedure for styring af risikoen for overdreven gearing i forbindelse med den årlige risikorapport, afsnit 10. </t>
  </si>
  <si>
    <t xml:space="preserve">Lån &amp; Spar Bank A/S offentliggør en beskrivelse af bankens målsætning for styring af likviditetsrisici i forbindelse med den årlige risikorapport, afsnit 9.1. </t>
  </si>
  <si>
    <t xml:space="preserve">Lån &amp; Spar Bank A/S offentliggør en beskrivelse af strukturen i og tilrettelæggelse af likviditetsrisikostyringsfunktionen i forbindelse med den årlige risikorapport, afsnit 9.2. </t>
  </si>
  <si>
    <t xml:space="preserve">Lån &amp; Spar Bank A/S offentliggør en beskrivelse af bankens risikomåling og rapportering i forbindelse med den årlige risikorapport, afsnit 9.2. </t>
  </si>
  <si>
    <t>Lån &amp; Spar Bank A/S offentliggør en beskrivelse af bankens politik for styring af likviditetsrisici i forbindelse med den årlige risikorapport, afsnit 9.1.</t>
  </si>
  <si>
    <t xml:space="preserve">Lån &amp; Spar Bank A/S offentliggør en beskrivelse af bankens plan for sikre finansiering i krisesituationer i forbindelse med den årlige risikorapport, afsnit 9.1. </t>
  </si>
  <si>
    <t>Lån &amp; Spar Bank A/S offentliggør en risikoerklæring godkendt af ledelsesorganet i forbindelse med den årlige risikorapport, afsnit 13.</t>
  </si>
  <si>
    <t xml:space="preserve">Lån &amp; Spar Bank A/S offentliggør en beskrivelse af strukturen for risikostryringsfunktionen, herunder ansvar, forsvarslinjer og tilsyn. Dette fremgår af afsnit 3 i den årlige risikorapport. </t>
  </si>
  <si>
    <t>Lån &amp; Spar Bank A/S offentliggør en beskrivelse af de vigtigste elementer og producerer for sikkerhedsstillelse i forbindelse med den årlige risikorapport, afsnit 6.6.</t>
  </si>
  <si>
    <t>Lån &amp; Spar Bank A/S offentliggør en beskrivelse af hovedkategorierne af sikkerhedsstillelsee i forbindelse med den årlige risikorapport, afsnit 6.6.</t>
  </si>
  <si>
    <t xml:space="preserve">Lån &amp; Spar Bank A/S offentliggør en beskrivelse af kontrolmekanismerne for ratingsystemet i forbindelse med den årlige risikorapport, afsnit 3. </t>
  </si>
  <si>
    <t>Lån &amp; Spar Bank A/S offentliggør en beskrivelse af roller og ansvar for kredtirisikomodellerne i forbindelse med den årlige risikorapport, afsnit 3.</t>
  </si>
  <si>
    <t>Lån &amp; Spar Bank A/S offentliggør en beskrivelse af ratingprocessen i forbindelse med den årlige risikorapport, afsnit 6.4.</t>
  </si>
  <si>
    <t xml:space="preserve">Lån &amp; Spar Bank A/S offentliggør en redegørelse for metodologien, der har dannet grundlag for fastsættelse af intern kapital og kreditgrænser i forbindelse med modpartskrediteksponeringer i forbindelse med den årlige risikorapport, afsnit 7. </t>
  </si>
  <si>
    <t xml:space="preserve">Lån &amp; Spar Bank A/S offentliggør risikostyringsmålsætninger og relevante politikker i forbindelse modpartsrisiko i forbindelse med den årlige risikorapport, afsnit 7. </t>
  </si>
  <si>
    <t>Lån &amp; Spar Bank A/S offentliggør en beskrivelse af kommunikationsmekanismerne for markedsrisiko i forbindelse med den årlige risikorapport, afsnit 8.2 og 8.3.</t>
  </si>
  <si>
    <t>Lån &amp; Spar Bank A/S offentliggør en oplysninger om aflønning i forbindelse med den årlige risikorapport, afsnit 12, samt i lønpolitikken og vederlagsrapporten, der fremgår af bankens hjemmeside under bestyrelsens arbejde.</t>
  </si>
  <si>
    <t>Lån &amp; Spar Bank A/S offentligører beskrivelser af den anvendelsesområdet, der anvendes i regnskabsøjemed i forbindelse med den årlige risikorapport, afsnit 6.3.</t>
  </si>
  <si>
    <t xml:space="preserve">Lån &amp; Spar Bank A/S offentliggør en beskrivelse af de anvendte metoder til beregning af nedskrivingerne og hensættelser i forbindelse med den årlige risikorapport, afsnit 6.3. </t>
  </si>
  <si>
    <t xml:space="preserve">     0,00 til &lt;0,10</t>
  </si>
  <si>
    <t xml:space="preserve">     0,10 til &lt;0,15</t>
  </si>
  <si>
    <t xml:space="preserve">     0,75 til &lt;1,75</t>
  </si>
  <si>
    <t xml:space="preserve">     1,75 til &lt;2,5</t>
  </si>
  <si>
    <t xml:space="preserve">     2,5 til &lt;5</t>
  </si>
  <si>
    <t xml:space="preserve">     5 til &lt;10</t>
  </si>
  <si>
    <t xml:space="preserve">     10 til &lt;20</t>
  </si>
  <si>
    <t xml:space="preserve">     20 til &lt;30</t>
  </si>
  <si>
    <t xml:space="preserve">     30,00 til &lt;100,00</t>
  </si>
  <si>
    <t>Detail 
- med sikkerhed i fast ejendom, 
ikke-SMV'er</t>
  </si>
  <si>
    <t>Eksponerings-vægtet gennemsnitlig løbetid (år)</t>
  </si>
  <si>
    <t>A-IRB</t>
  </si>
  <si>
    <t>LEI-kode:</t>
  </si>
  <si>
    <t>213800UYAHIRLZ4NSN67</t>
  </si>
  <si>
    <t>1.</t>
  </si>
  <si>
    <t>2.</t>
  </si>
  <si>
    <t>Forskelle de regnskabsmæssige og tilsynsmæssige rammer for konsolidering udgøres af kreditrisikojustering på IRB eksponeringer, finansielle sikkerheder, MLC fradrag og CCF fradrag på off-balance eksponeringer.</t>
  </si>
  <si>
    <t>Anvendelsen af specialiseret långivning og aktieeksponeringer</t>
  </si>
  <si>
    <t xml:space="preserve">Lån &amp; Spar Bank A/S offentliggør en beskrivelse af metoden til vurdering af, hvorvidt deres interne kapital er tilstrækkelig til at understøtte nuværende og fremtidige aktiviteter. Offentliggørelsen kan læses af afsnit 5 i Risikorapporten. </t>
  </si>
  <si>
    <t>NEJ</t>
  </si>
  <si>
    <t>Heraf i henhold til den grundlæggende IRB-metode (Foundation IRB, F-IRB)</t>
  </si>
  <si>
    <t>En erklæring godkendt af ledelsesorganet om, hvorvidt instituttets likviditetsrisikostyringsordninger er tilstrækkelige, som giver sikkerhed for, at de indførte likviditetsrisikostyringssystemer er tilstrækkelige i forhold til instituttets profil og strategi</t>
  </si>
  <si>
    <t>En beskrivelse af instituttets strategier og procedurer til styring af markedsrisiko, herunder: 
- en forklaring af de ledelsesmæssige strategiske mål i forbindelse med handelsaktiviteter samt de indførte procedurer med henblik på at identificere, måle, overvåge og kontrollere instituttets markedsrisici 
- en beskrivelse af politikkerne til risikoafdækning og 
- reduktion samt strategier og procedurer til overvågning af afdækningsmekanismernes løbende effektivitet</t>
  </si>
  <si>
    <t>Lån &amp; Spar Bank A/S offentliggør en beskrivelse af strategier, procedurer og politikker til afdækning af risiko i forbindelse med den årlige risikorapport, afsnit 6.2.</t>
  </si>
  <si>
    <t>Søjle III</t>
  </si>
  <si>
    <t>Risikorapport</t>
  </si>
  <si>
    <t>Skema om væsentlige målekriterier</t>
  </si>
  <si>
    <t>Søjle III offentliggørelseskrav</t>
  </si>
  <si>
    <t>OVB</t>
  </si>
  <si>
    <t>Oversigt over samlede risikoeksponeringer</t>
  </si>
  <si>
    <t>Instituttets risikostyringstilgang</t>
  </si>
  <si>
    <t>ICAAP-oplysninger</t>
  </si>
  <si>
    <t>Ledelsessystemer</t>
  </si>
  <si>
    <t>Forskelle mellem de regnskabsmæssige rammer og rammerne for tilsynsmæssig konsolidering og sammenstilling af regnskabskategorierne og lovmæssigt fastsatte risikokategorier</t>
  </si>
  <si>
    <t>Primære kilder til forskelle mellem de tilsynsmæssige eksponeringsbeløb og regnskabsmæssige værdier</t>
  </si>
  <si>
    <t>Skitsering af forskellene i konsolideringens omfang (enhed for enhed)</t>
  </si>
  <si>
    <t>Forklaringer af forskelle mellem regnskabsmæssige og tilsynsmæssige eksponeringsbeløb.</t>
  </si>
  <si>
    <t>Sammensætning af lovpligtigt kapitalgrundlag</t>
  </si>
  <si>
    <t>Hovedtræk ved lovpligtige kapitalgrundlagsinstrumenter og nedskrivningsrelevante passivinstrumenter</t>
  </si>
  <si>
    <t>Geografisk fordeling af krediteksponeringer, der er relevante for beregningen af den kontracykliske kapitalbuffer</t>
  </si>
  <si>
    <t>Størrelsen af den institutspecifikke kontracykliske kapitalbuffer</t>
  </si>
  <si>
    <t>Afstemning mellem regnskabsmæssige aktiver og gearingsgradrelevante eksponeringer — oversigt</t>
  </si>
  <si>
    <t>Oplysninger om gearingsgrad — fælles regler</t>
  </si>
  <si>
    <t>Opdeling af balanceførte eksponeringer (ekskl. derivater, SFT'er og ikke medregnede eksponeringer)</t>
  </si>
  <si>
    <t>Kvalitative oplysninger om gearingsgrad</t>
  </si>
  <si>
    <t>Likviditetsrisikostyring</t>
  </si>
  <si>
    <t>Kvantitative oplysninger om likviditetsdækningsgrad</t>
  </si>
  <si>
    <t>For kvalitative oplysninger om likviditetsdækningsgrad, som supplerer skema LIQ1</t>
  </si>
  <si>
    <t xml:space="preserve">Net Stable Funding Ratio (NSFR) </t>
  </si>
  <si>
    <t>Generelle kvalitative oplysninger om kreditrisiko</t>
  </si>
  <si>
    <t>Yderligere oplysninger vedrørende kreditkvaliteten af aktiver</t>
  </si>
  <si>
    <t>Kvalitative indberetningskrav i forbindelse med kreditrisikoreduktionsteknikker</t>
  </si>
  <si>
    <t>Kvalitative offentliggørelseskrav i forbindelse med standardmetoden</t>
  </si>
  <si>
    <t>Standardmetode — Kreditrisikoeksponering og virkninger af kreditrisikoreduktionsteknikker</t>
  </si>
  <si>
    <t>Standardmetode</t>
  </si>
  <si>
    <t>Kvalitative offentliggørelseskrav i forbindelse med IRB-metoden</t>
  </si>
  <si>
    <t>IRB-metoden — kreditrisikoeksponeringer efter eksponeringsklasse og PD-interval</t>
  </si>
  <si>
    <t>IRB-metoden – anvendelsesområdet for IRB-metoden og SA-metoden</t>
  </si>
  <si>
    <t>IRB-metoden – omfanget af anvendelsen af kreditrisikoreduktionsteknikker</t>
  </si>
  <si>
    <t>RWEA-flowtabeller for kreditrisikoeksponeringer i henhold til IRB-metoden</t>
  </si>
  <si>
    <t xml:space="preserve">IRB-metoden – Back-testing af PD efter eksponeringsklasse. (fastsat PD-skala) </t>
  </si>
  <si>
    <t>Specialiseret långivning og aktieeksponeringer i henhold til den forenklede risikovægtningsmetode</t>
  </si>
  <si>
    <t>Kvalitativ offentliggørelse i forbindelse med modpartskreditrisiko</t>
  </si>
  <si>
    <t>Analyse af modpartskreditrisikoeksponeringer efter metode</t>
  </si>
  <si>
    <t>Transaktioner underlagt kapitalgrundlagskrav for kreditværdijusteringsrisiko</t>
  </si>
  <si>
    <t>Standardmetoden — modpartskreditrisikoeksponeringer efter eksponeringsklasse og risikovægte</t>
  </si>
  <si>
    <t>Sammensætning af sikkerhedsstillelse for modpartskreditrisikoeksponeringer</t>
  </si>
  <si>
    <t>Kvalitative offentliggørelseskrav i forbindelse med markedsrisiko</t>
  </si>
  <si>
    <t>Markedsrisiko i henhold til standardmetoden</t>
  </si>
  <si>
    <t>Kvalitative oplysninger om operationel risiko</t>
  </si>
  <si>
    <t>Kapitalgrundlagskrav for operationel risiko og risikovægtede eksponeringer</t>
  </si>
  <si>
    <t>Aflønning tildelt i løbet af regnskabsåret</t>
  </si>
  <si>
    <t>Særlige betalinger til medarbejdere, hvis arbejde har væsentlig indflydelse på instituttets risikoprofil (identificerede medarbejdere)</t>
  </si>
  <si>
    <t>Udskudt aflønning</t>
  </si>
  <si>
    <t>Oplysninger om aflønning af medarbejdere, hvis arbejde har væsentlig indflydelse på instituttets risikoprofil (identificerede medarbejdere)</t>
  </si>
  <si>
    <t>Modtaget sikkerhedsstillelse og egne udstedte gældsværdipapirer</t>
  </si>
  <si>
    <t>Behæftelseskilder</t>
  </si>
  <si>
    <t>Supplerende beskrivende oplysninger</t>
  </si>
  <si>
    <t>Anvendelsesområde</t>
  </si>
  <si>
    <t>Anvendelsen af standardmetoden for markedsrisiko</t>
  </si>
  <si>
    <t>Anvendelsen af IRB-metoden</t>
  </si>
  <si>
    <t>Afsnit 10</t>
  </si>
  <si>
    <t>Afsnit 6.10</t>
  </si>
  <si>
    <t>Offentliggørelse af risikostyringsmålsætninger og -politikker</t>
  </si>
  <si>
    <t>Afsnit 12</t>
  </si>
  <si>
    <t>Lån &amp; Spar Bank A/S offentligører en beskrivelse af den kompetente myndigheds accept, de vigtigste karakteristiska samt eksponeringstypen for hvilke banken har tilladdelse til at anvende IRB-metoden i forbindelse med den årlige risikorapport, afsnit 6.1 og afsnit 6.4.</t>
  </si>
  <si>
    <t>Afsnit 9.7</t>
  </si>
  <si>
    <t>Lån &amp; Spar Bank A/S offentliggør oplysninger om aktivbehæftelse i forbindelse med den årlige risikorapport, afsnit 9.7.</t>
  </si>
  <si>
    <t xml:space="preserve">Bestyrelsen forholder sig til tilsynsdiamantens likviditetspejlemærke samt likviditetsdækningsgraden (LCR) og nøgletal for stabil finansiering (NSFR). Dette fremgår af Risikorapporten, afsnit 9.3, afsnit 9.4 og afsnit 9.6. </t>
  </si>
  <si>
    <t xml:space="preserve">Lån &amp; Spar Bank A/S offentliggør en beskrivelse af bankens stresstest af bankens likviditetsbeholdning i forbindelse med den årlige risikorapport, afsnit 9.5. </t>
  </si>
  <si>
    <t xml:space="preserve">Offentliggørelse af metoder til vurdering af minimumskrav til kapitalgrundlag fremgår af den årlige risikorapporten, afsnit 11.4. </t>
  </si>
  <si>
    <t xml:space="preserve">Lån &amp; Spar Bank A/S offentliggør bankens risikostyringspolitikker for operationel risiko i forbindelse med den årlige risikorapport, afsnit 11.1 og afsnit 11.2. </t>
  </si>
  <si>
    <t>Afsnit 11.1-11.2 
og afsnit 11.4</t>
  </si>
  <si>
    <t xml:space="preserve">Lån &amp; Spar Bank A/S offentliggør bankens risikostyringsmålsætninger og -politikker for markedsrisiko i forbindelse med den årlige risikorapport, afsnit 8.1. </t>
  </si>
  <si>
    <t>Afsnit 8.1-8.3</t>
  </si>
  <si>
    <t>Afsnit 9.3</t>
  </si>
  <si>
    <t>Afsnit 5</t>
  </si>
  <si>
    <t>Afsnit 6.6</t>
  </si>
  <si>
    <t xml:space="preserve">Lån &amp; Spar Bank A/S offentliggør omfanget af anvendelsesområdet i forbindelse med den årlige risikorapport, afsnit 6.3. </t>
  </si>
  <si>
    <t>Lån &amp; Spar Bank A/S offentliggør en beskrivelse af de faktorer, der har haft indflydelse på udviklingen i gearingensgraden, i forbindelse med den årlige risikorapport, afsnit 10.</t>
  </si>
  <si>
    <t>Afsnit 9</t>
  </si>
  <si>
    <t>Lån &amp; Spar Bank A/S offentliggør en beskrivelse af de vigtigste faktorer, der har haft indflydelse på udviklingen i LCR, i forbindelse med den årlige risikorapport, afsnit 9.3.</t>
  </si>
  <si>
    <t xml:space="preserve">Se ovenfor. </t>
  </si>
  <si>
    <t xml:space="preserve">Lån &amp; Spar Bank A/S offentliggør en beskrivelse af koncentationen af finansieringskilder i forbindelse med den årlige risikorapport, afsnit 9.3. </t>
  </si>
  <si>
    <t xml:space="preserve">Lån &amp; Spar Bank A/S offentliggør en beskrivelse af sammensætningen af likviditetsbufferen i forbindelse med den årlige risikorapport, afsnit 9.3. </t>
  </si>
  <si>
    <t xml:space="preserve">Lån &amp; Spar Bank A/S offentliggør en beskrivelse af derivateksponeringer og potentielle calls vedrørende sikkerheder i forbindelse med den årlige risikorapport, afsnit 9.3. </t>
  </si>
  <si>
    <t xml:space="preserve">Lån &amp; Spar Bank A/S offentliggør en beskrivelse af valutamismatch i LCR-beregningen i forbindelse med den årlige risikorapport, afsnit 9.3. </t>
  </si>
  <si>
    <t xml:space="preserve">Lån &amp; Spar Bank A/S offentliggør en beskrivelse af eventuelle andre poster i beregningen af LCR i forbindelse med den årlige risikorapport, afsnit 9.3. </t>
  </si>
  <si>
    <t>Lån &amp; Spar Bank A/S anvender hverken balanceført netting eller netting under stregen.</t>
  </si>
  <si>
    <t>Afsnit 6.1-6.4 
og afsnit 3</t>
  </si>
  <si>
    <t>Lån &amp; Spar Bank A/S offentligører en beskrivelse af omfanget af forfaldne eksponeringer, som ikke anses for at være værdiforringede i forbindelse med den årlige risikorapport, afsnit 6.3.</t>
  </si>
  <si>
    <t xml:space="preserve">Lån &amp; Spar Bank A/S offentliggør en beskrivelse af den anvendte definition af en omlagt eksponering i forbindelse med den årlige risikorapport, afsnit 6.3. </t>
  </si>
  <si>
    <t>Afsnit 6.3</t>
  </si>
  <si>
    <t>CRB</t>
  </si>
  <si>
    <t>Lån &amp; Spar Bank A/S offentliggør omfanget og arten af systemer til risikorapportering og/eller måling for hver risikotype i forbindelse med den årlige risikorapport:
- Kreditrisiko: afsnit 6.3 og afsnit 6.4
- Markedsrisiko: afsnit 8.2 og afsnit 8.3
- Likviditetsrisiko: afsnit 9.2
- Operarationel risiko: afsnit 11.2</t>
  </si>
  <si>
    <t xml:space="preserve">Lån &amp; Spar Bank A/S offentliggør direktør- og bestyrelsesposter. Dette fremgår af afsnittene "Corporate Governance" og "Ledelse" i Årsrapporten. </t>
  </si>
  <si>
    <t xml:space="preserve">Lån &amp; Spar Bank A/S offentliggør en lønpolitik og vederlagsrapport med oplysninger om ansættelsespolitikken for medlemmer af bestyrelsen. Disse fremgår af bankens hjemmeside under bestyrelsens arbejde. </t>
  </si>
  <si>
    <t>Vedrørende engagementer med kunder i eksponeringsklasserne erhvervsvirksomheder og privatkunder behandles rammer for finansielle kontrakter efter bankens normale kreditvurderingsprincipper.</t>
  </si>
  <si>
    <t>De supplerende søjle III-oplysninger pr. 31. december 2022 er udarbejdet i overensstemmelse med bankens bestyrelsesgodkendte politik for offentliggørelse af søjle III-oplysninger, som er baseret på Europa-Parlamentets og Rådets forordning 2019/876 af 20. maj 2019 og EU-kommissionens gennemførelsesforordning 2021/637 af 15. marts 2021. Politikken fastlægger bankens interne kontroller og procedurer for yderligere søjle III-oplysninger og omfatter ansvarsfordeling samt krav til fuldstændighed og dokumentation.
8. februar 2023 
John Christiansen 
Adm. direktør</t>
  </si>
  <si>
    <t>Lån &amp; Spar Bank A/S offentliggør bankens risikostyringsmålsætninger og/eller beskrivelse af bankens politik for hver særskilt risiko i forbindelse med den årlige risikorapport:
- Kreditrisiko: afsnit 6.2
- Markedsrisiko: afsnit 8.1
- Likviditetsrisiko: afsnit 9.1
- Operarationel risiko: afsnit 11.1</t>
  </si>
  <si>
    <t>Afsnit 7</t>
  </si>
  <si>
    <t/>
  </si>
  <si>
    <t>Tilgodehavender hos kreditinstitutter og centralbanker</t>
  </si>
  <si>
    <t>Udlån og andre tilgodehavender til amortiseret kostpris</t>
  </si>
  <si>
    <t>Obligationer til dagsværdi</t>
  </si>
  <si>
    <t>Aktier m.v.</t>
  </si>
  <si>
    <t>Kapitalandele i tilknyttede og associerede virksomheder</t>
  </si>
  <si>
    <t>Immaterielle aktiver</t>
  </si>
  <si>
    <t>Grunde og bygninger, i alt</t>
  </si>
  <si>
    <t>Øvrige materielle aktiver</t>
  </si>
  <si>
    <t>Aktuelle skatteaktiver</t>
  </si>
  <si>
    <t>Gæld til kreditinstitutter og centralbanker</t>
  </si>
  <si>
    <t>Indlån og anden gæld</t>
  </si>
  <si>
    <t>Udstedte obligationer til amortiseret kostpris</t>
  </si>
  <si>
    <t>Aktuelle skatteforpligtelser</t>
  </si>
  <si>
    <t>Andre passiver</t>
  </si>
  <si>
    <t>Periodeafgrænsningsposter</t>
  </si>
  <si>
    <t>Hensættelser til pensioner og lignende forpligtelser</t>
  </si>
  <si>
    <t>Hensættelser til udskudt skat</t>
  </si>
  <si>
    <t>Hensættelser til tab på garantier</t>
  </si>
  <si>
    <t>Andre hensatte forpligtelser</t>
  </si>
  <si>
    <t>Efterstillede kapitalindskud</t>
  </si>
  <si>
    <t>fuld indfasning</t>
  </si>
  <si>
    <t>Kassebeholdning og anfordringstilgodehavender hos centralbanker</t>
  </si>
  <si>
    <t>Rollen for de funktioner, der er involveret i udvikling, godkendelse og efterfølgende ændring af kreditrisikomodellerne</t>
  </si>
  <si>
    <t xml:space="preserve">Strukturen i og tilrettelæggelsen af den relevante risikostyringsfunktion, herunder en beskrivelse af den etablerede markedsrisikostyringsstruktur med henblik på gennemførelse af instituttets strategier og procedurer som nævnt i række a) ovenfor, og en beskrivelse af forbindelserne og kommunikationsmekanismerne mellem de forskellige parter, som er involveret i markedsrisikostyring. </t>
  </si>
  <si>
    <t>Lån &amp; Spar Bank A/S offentliggør en beskrivelser af omfanget og arten af systemer til risikorapportering og 
-måling for markedsrisiko i forbindelse med den årlige risikorapport, afsnit 8.2 og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</si>
</sst>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0\ %"/>
    <numFmt numFmtId="166" formatCode="_ * #,##0_ ;_ * \-#,##0_ ;_ * &quot;-&quot;??_ ;_ @_ "/>
    <numFmt numFmtId="167" formatCode="_-* #,##0.00_-;\-* #,##0.00_-;_-* \-??_-;_-@_-"/>
    <numFmt numFmtId="168" formatCode="#,##0.00000"/>
    <numFmt numFmtId="169" formatCode="0.000000"/>
    <numFmt numFmtId="170" formatCode="0.0%"/>
    <numFmt numFmtId="171" formatCode="#,##0;\(#,##0\)"/>
    <numFmt numFmtId="172" formatCode="#,##0_ ;\-#,##0\ "/>
    <numFmt numFmtId="173" formatCode="#,##0_ ;[Red]\-#,##0\ "/>
  </numFmts>
  <fonts count="7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b/>
      <sz val="8"/>
      <name val="Verdana"/>
      <family val="2"/>
    </font>
    <font>
      <b/>
      <sz val="11"/>
      <color theme="1"/>
      <name val="Verdana"/>
      <family val="2"/>
    </font>
    <font>
      <i/>
      <sz val="8"/>
      <color theme="1"/>
      <name val="Verdana"/>
      <family val="2"/>
    </font>
    <font>
      <i/>
      <sz val="8"/>
      <name val="Verdana"/>
      <family val="2"/>
    </font>
    <font>
      <i/>
      <sz val="11"/>
      <color theme="1"/>
      <name val="Verdana"/>
      <family val="2"/>
    </font>
    <font>
      <b/>
      <i/>
      <sz val="11"/>
      <color theme="1"/>
      <name val="Verdana"/>
      <family val="2"/>
    </font>
    <font>
      <sz val="11"/>
      <name val="Verdana"/>
      <family val="2"/>
    </font>
    <font>
      <b/>
      <sz val="11"/>
      <name val="Verdana"/>
      <family val="2"/>
    </font>
    <font>
      <i/>
      <sz val="11"/>
      <name val="Verdana"/>
      <family val="2"/>
    </font>
    <font>
      <u/>
      <sz val="11"/>
      <color theme="10"/>
      <name val="Calibri"/>
      <family val="2"/>
      <scheme val="minor"/>
    </font>
    <font>
      <b/>
      <sz val="10"/>
      <color theme="0"/>
      <name val="Verdana"/>
      <family val="2"/>
    </font>
    <font>
      <b/>
      <sz val="8"/>
      <color rgb="FFFF0000"/>
      <name val="Verdana"/>
      <family val="2"/>
    </font>
  </fonts>
  <fills count="73">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19" applyNumberFormat="0" applyAlignment="0" applyProtection="0"/>
    <xf numFmtId="0" fontId="22" fillId="35" borderId="0" applyNumberFormat="0" applyBorder="0" applyAlignment="0" applyProtection="0"/>
    <xf numFmtId="0" fontId="8" fillId="6" borderId="14" applyNumberFormat="0" applyAlignment="0" applyProtection="0"/>
    <xf numFmtId="0" fontId="23" fillId="52" borderId="19" applyNumberFormat="0" applyAlignment="0" applyProtection="0"/>
    <xf numFmtId="0" fontId="24" fillId="52" borderId="19" applyNumberFormat="0" applyAlignment="0" applyProtection="0"/>
    <xf numFmtId="0" fontId="25" fillId="53" borderId="20" applyNumberFormat="0" applyAlignment="0" applyProtection="0"/>
    <xf numFmtId="0" fontId="26" fillId="0" borderId="21" applyNumberFormat="0" applyFill="0" applyAlignment="0" applyProtection="0"/>
    <xf numFmtId="0" fontId="10" fillId="7" borderId="16" applyNumberFormat="0" applyAlignment="0" applyProtection="0"/>
    <xf numFmtId="0" fontId="27" fillId="53" borderId="20" applyNumberForma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0"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19"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1" applyNumberFormat="0" applyFill="0" applyAlignment="0" applyProtection="0"/>
    <xf numFmtId="0" fontId="35" fillId="0" borderId="22" applyNumberFormat="0" applyFill="0" applyAlignment="0" applyProtection="0"/>
    <xf numFmtId="0" fontId="4" fillId="0" borderId="12" applyNumberFormat="0" applyFill="0" applyAlignment="0" applyProtection="0"/>
    <xf numFmtId="0" fontId="36" fillId="0" borderId="23" applyNumberFormat="0" applyFill="0" applyAlignment="0" applyProtection="0"/>
    <xf numFmtId="0" fontId="5" fillId="0" borderId="13" applyNumberFormat="0" applyFill="0" applyAlignment="0" applyProtection="0"/>
    <xf numFmtId="0" fontId="37" fillId="0" borderId="24"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1"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19" applyNumberFormat="0" applyAlignment="0" applyProtection="0"/>
    <xf numFmtId="3" fontId="15" fillId="57" borderId="1" applyFont="0">
      <alignment horizontal="right" vertical="center"/>
      <protection locked="0"/>
    </xf>
    <xf numFmtId="0" fontId="15" fillId="51" borderId="18"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5"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5"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8" applyNumberFormat="0" applyFont="0" applyAlignment="0" applyProtection="0"/>
    <xf numFmtId="0" fontId="1" fillId="8" borderId="17" applyNumberFormat="0" applyFont="0" applyAlignment="0" applyProtection="0"/>
    <xf numFmtId="0" fontId="16" fillId="8" borderId="17" applyNumberFormat="0" applyFont="0" applyAlignment="0" applyProtection="0"/>
    <xf numFmtId="0" fontId="16" fillId="8" borderId="17" applyNumberFormat="0" applyFont="0" applyAlignment="0" applyProtection="0"/>
    <xf numFmtId="0" fontId="46" fillId="52" borderId="25"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5"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horizontal="center"/>
    </xf>
    <xf numFmtId="49" fontId="15" fillId="62" borderId="26">
      <alignment horizontal="center"/>
    </xf>
    <xf numFmtId="49" fontId="48" fillId="0" borderId="0"/>
    <xf numFmtId="0" fontId="16" fillId="63" borderId="1"/>
    <xf numFmtId="0" fontId="1" fillId="63" borderId="1"/>
    <xf numFmtId="0" fontId="16" fillId="63" borderId="1"/>
    <xf numFmtId="49" fontId="58" fillId="66" borderId="26">
      <alignment horizontal="center" vertical="center" wrapText="1"/>
    </xf>
    <xf numFmtId="49" fontId="54" fillId="67" borderId="26">
      <alignment horizontal="center" vertical="center" wrapText="1"/>
    </xf>
    <xf numFmtId="49" fontId="54" fillId="68" borderId="26">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vertical="center"/>
    </xf>
    <xf numFmtId="49" fontId="15" fillId="62" borderId="26">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19"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2" applyAlignment="0">
      <alignment horizontal="left" vertical="top" wrapText="1"/>
      <protection locked="0"/>
    </xf>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28" fillId="0" borderId="0" applyNumberFormat="0" applyFill="0" applyBorder="0" applyAlignment="0" applyProtection="0"/>
    <xf numFmtId="0" fontId="51" fillId="0" borderId="27"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7"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7" applyNumberFormat="0" applyFont="0" applyAlignment="0" applyProtection="0"/>
    <xf numFmtId="0" fontId="16" fillId="8"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8"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4" applyNumberFormat="0" applyAlignment="0" applyProtection="0"/>
    <xf numFmtId="0" fontId="12" fillId="0" borderId="0" applyNumberFormat="0" applyFill="0" applyBorder="0" applyAlignment="0" applyProtection="0"/>
    <xf numFmtId="0" fontId="1" fillId="0" borderId="0"/>
    <xf numFmtId="0" fontId="1" fillId="8" borderId="17"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74" fillId="0" borderId="0" applyNumberFormat="0" applyFill="0" applyBorder="0" applyAlignment="0" applyProtection="0"/>
  </cellStyleXfs>
  <cellXfs count="349">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0" fontId="0" fillId="0" borderId="0" xfId="0" applyBorder="1"/>
    <xf numFmtId="168" fontId="0" fillId="0" borderId="1" xfId="0" applyNumberFormat="1" applyBorder="1"/>
    <xf numFmtId="168" fontId="0" fillId="0" borderId="1" xfId="0" applyNumberFormat="1" applyBorder="1" applyAlignment="1">
      <alignment horizontal="right"/>
    </xf>
    <xf numFmtId="169" fontId="0" fillId="0" borderId="2" xfId="0" applyNumberFormat="1" applyBorder="1"/>
    <xf numFmtId="165" fontId="0" fillId="0" borderId="2" xfId="5" applyNumberFormat="1" applyFont="1" applyBorder="1"/>
    <xf numFmtId="0" fontId="0" fillId="0" borderId="0" xfId="0" applyFill="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3" fontId="62" fillId="0" borderId="1" xfId="0" applyNumberFormat="1" applyFont="1" applyBorder="1" applyAlignment="1">
      <alignment horizontal="right" vertical="center"/>
    </xf>
    <xf numFmtId="0" fontId="61" fillId="0" borderId="1" xfId="0" applyFont="1" applyBorder="1" applyAlignment="1">
      <alignment horizontal="right" vertical="center" wrapText="1"/>
    </xf>
    <xf numFmtId="0" fontId="60" fillId="71" borderId="0" xfId="0" applyFont="1" applyFill="1"/>
    <xf numFmtId="0" fontId="60" fillId="71" borderId="0" xfId="0" applyFont="1" applyFill="1" applyAlignment="1">
      <alignment horizontal="right"/>
    </xf>
    <xf numFmtId="0" fontId="61" fillId="71" borderId="0" xfId="0" applyFont="1" applyFill="1"/>
    <xf numFmtId="14" fontId="64" fillId="70" borderId="1" xfId="0" applyNumberFormat="1" applyFont="1" applyFill="1" applyBorder="1" applyAlignment="1">
      <alignment horizontal="right" vertical="center" wrapText="1"/>
    </xf>
    <xf numFmtId="166" fontId="62" fillId="0" borderId="1" xfId="1" applyNumberFormat="1" applyFont="1" applyBorder="1" applyAlignment="1">
      <alignment horizontal="right" vertical="center"/>
    </xf>
    <xf numFmtId="166" fontId="61" fillId="0" borderId="1" xfId="1" applyNumberFormat="1" applyFont="1" applyBorder="1" applyAlignment="1">
      <alignment horizontal="right" vertical="center"/>
    </xf>
    <xf numFmtId="166" fontId="60" fillId="71" borderId="0" xfId="0" applyNumberFormat="1" applyFont="1" applyFill="1"/>
    <xf numFmtId="170" fontId="60" fillId="71" borderId="0" xfId="0" applyNumberFormat="1" applyFont="1" applyFill="1"/>
    <xf numFmtId="0" fontId="64" fillId="0" borderId="1" xfId="0" applyFont="1" applyBorder="1" applyAlignment="1">
      <alignment horizontal="center" vertical="center"/>
    </xf>
    <xf numFmtId="0" fontId="64" fillId="0" borderId="1" xfId="0" applyFont="1" applyBorder="1" applyAlignment="1">
      <alignment horizontal="left" vertical="center" wrapText="1"/>
    </xf>
    <xf numFmtId="166" fontId="65" fillId="0" borderId="1" xfId="1" applyNumberFormat="1" applyFont="1" applyBorder="1" applyAlignment="1">
      <alignment horizontal="right" vertical="center"/>
    </xf>
    <xf numFmtId="0" fontId="66" fillId="71" borderId="0" xfId="0" applyFont="1" applyFill="1"/>
    <xf numFmtId="166" fontId="66" fillId="71" borderId="0" xfId="0" applyNumberFormat="1" applyFont="1" applyFill="1"/>
    <xf numFmtId="3" fontId="61" fillId="0" borderId="1" xfId="0" applyNumberFormat="1" applyFont="1" applyBorder="1" applyAlignment="1">
      <alignment horizontal="right" vertical="center"/>
    </xf>
    <xf numFmtId="0" fontId="62" fillId="0" borderId="1" xfId="0" applyFont="1" applyBorder="1" applyAlignment="1">
      <alignment vertical="center"/>
    </xf>
    <xf numFmtId="165" fontId="62" fillId="0" borderId="1" xfId="2" applyNumberFormat="1" applyFont="1" applyBorder="1" applyAlignment="1">
      <alignment vertical="center"/>
    </xf>
    <xf numFmtId="3" fontId="65" fillId="0" borderId="1" xfId="0" applyNumberFormat="1" applyFont="1" applyBorder="1" applyAlignment="1">
      <alignment horizontal="right" vertical="center"/>
    </xf>
    <xf numFmtId="0" fontId="62" fillId="0" borderId="1" xfId="0" applyFont="1" applyBorder="1" applyAlignment="1">
      <alignment horizontal="right" vertical="center" wrapText="1"/>
    </xf>
    <xf numFmtId="3" fontId="64" fillId="70" borderId="1" xfId="0" applyNumberFormat="1" applyFont="1" applyFill="1" applyBorder="1" applyAlignment="1">
      <alignment horizontal="right" vertical="center" wrapText="1"/>
    </xf>
    <xf numFmtId="0" fontId="67" fillId="0" borderId="1" xfId="0" applyFont="1" applyBorder="1" applyAlignment="1">
      <alignment horizontal="left" vertical="center" wrapText="1"/>
    </xf>
    <xf numFmtId="0" fontId="61" fillId="71" borderId="0" xfId="0" applyFont="1" applyFill="1" applyAlignment="1">
      <alignment wrapText="1"/>
    </xf>
    <xf numFmtId="0" fontId="60" fillId="71" borderId="0" xfId="0" applyFont="1" applyFill="1" applyAlignment="1">
      <alignment wrapText="1"/>
    </xf>
    <xf numFmtId="14" fontId="64" fillId="70" borderId="1" xfId="0" applyNumberFormat="1" applyFont="1" applyFill="1" applyBorder="1" applyAlignment="1">
      <alignment horizontal="left" vertical="center" wrapText="1"/>
    </xf>
    <xf numFmtId="0" fontId="61" fillId="71" borderId="0" xfId="0" applyFont="1" applyFill="1" applyAlignment="1">
      <alignment vertical="center" wrapText="1"/>
    </xf>
    <xf numFmtId="0" fontId="62" fillId="0" borderId="1" xfId="0" applyFont="1" applyBorder="1" applyAlignment="1">
      <alignment horizontal="left" vertical="center" wrapText="1"/>
    </xf>
    <xf numFmtId="0" fontId="67" fillId="0" borderId="1" xfId="0" applyFont="1" applyBorder="1" applyAlignment="1">
      <alignment horizontal="center" vertical="center"/>
    </xf>
    <xf numFmtId="0" fontId="69" fillId="71" borderId="0" xfId="0" applyFont="1" applyFill="1"/>
    <xf numFmtId="0" fontId="65" fillId="70" borderId="10" xfId="0" applyFont="1" applyFill="1" applyBorder="1" applyAlignment="1">
      <alignment vertical="center"/>
    </xf>
    <xf numFmtId="3" fontId="62" fillId="0" borderId="1" xfId="0" applyNumberFormat="1" applyFont="1" applyBorder="1" applyAlignment="1">
      <alignment horizontal="left" vertical="center"/>
    </xf>
    <xf numFmtId="14" fontId="65" fillId="70" borderId="1" xfId="0" applyNumberFormat="1" applyFont="1" applyFill="1" applyBorder="1" applyAlignment="1">
      <alignment horizontal="right" vertical="center"/>
    </xf>
    <xf numFmtId="0" fontId="61" fillId="72" borderId="1" xfId="0" applyFont="1" applyFill="1" applyBorder="1" applyAlignment="1">
      <alignment horizontal="left" vertical="center" wrapText="1"/>
    </xf>
    <xf numFmtId="0" fontId="67" fillId="0" borderId="1" xfId="0" quotePrefix="1" applyFont="1" applyBorder="1" applyAlignment="1">
      <alignment horizontal="left" vertical="center" wrapText="1"/>
    </xf>
    <xf numFmtId="0" fontId="63" fillId="69" borderId="10" xfId="0" applyFont="1" applyFill="1" applyBorder="1" applyAlignment="1"/>
    <xf numFmtId="166" fontId="60" fillId="71" borderId="0" xfId="0" applyNumberFormat="1" applyFont="1" applyFill="1" applyAlignment="1">
      <alignment wrapText="1"/>
    </xf>
    <xf numFmtId="0" fontId="62" fillId="0" borderId="1" xfId="0" applyFont="1" applyBorder="1" applyAlignment="1">
      <alignment horizontal="center" vertical="center"/>
    </xf>
    <xf numFmtId="0" fontId="63" fillId="69" borderId="3" xfId="0" applyFont="1" applyFill="1" applyBorder="1" applyAlignment="1"/>
    <xf numFmtId="0" fontId="64" fillId="70" borderId="1" xfId="0" applyFont="1" applyFill="1" applyBorder="1" applyAlignment="1">
      <alignment horizontal="center" vertical="center" wrapText="1"/>
    </xf>
    <xf numFmtId="0" fontId="64" fillId="70" borderId="4" xfId="0"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0" fontId="61" fillId="72" borderId="8" xfId="0" applyFont="1" applyFill="1" applyBorder="1" applyAlignment="1">
      <alignment horizontal="left" vertical="center" wrapText="1"/>
    </xf>
    <xf numFmtId="14" fontId="65" fillId="70" borderId="8" xfId="0" applyNumberFormat="1" applyFont="1" applyFill="1" applyBorder="1" applyAlignment="1">
      <alignment horizontal="center" vertical="center" wrapText="1"/>
    </xf>
    <xf numFmtId="0" fontId="61" fillId="0" borderId="1" xfId="0" applyFont="1" applyBorder="1" applyAlignment="1">
      <alignment horizontal="center" vertical="center" wrapText="1"/>
    </xf>
    <xf numFmtId="14" fontId="65" fillId="70" borderId="1" xfId="0" applyNumberFormat="1" applyFont="1" applyFill="1" applyBorder="1" applyAlignment="1">
      <alignment horizontal="center" vertical="center" wrapText="1"/>
    </xf>
    <xf numFmtId="9" fontId="64" fillId="70" borderId="8" xfId="2" applyFont="1" applyFill="1" applyBorder="1" applyAlignment="1">
      <alignment vertical="center" wrapText="1"/>
    </xf>
    <xf numFmtId="9" fontId="64" fillId="70" borderId="7" xfId="2" applyFont="1" applyFill="1" applyBorder="1" applyAlignment="1">
      <alignment vertical="center" wrapText="1"/>
    </xf>
    <xf numFmtId="9" fontId="65" fillId="70" borderId="8" xfId="2" applyFont="1" applyFill="1" applyBorder="1" applyAlignment="1">
      <alignment vertical="center" wrapText="1"/>
    </xf>
    <xf numFmtId="0" fontId="67" fillId="0" borderId="1" xfId="0" applyFont="1" applyBorder="1" applyAlignment="1">
      <alignment horizontal="center" vertical="center" wrapText="1"/>
    </xf>
    <xf numFmtId="14" fontId="65" fillId="70" borderId="8" xfId="0" applyNumberFormat="1" applyFont="1" applyFill="1" applyBorder="1" applyAlignment="1">
      <alignment vertical="center" wrapText="1"/>
    </xf>
    <xf numFmtId="0" fontId="70" fillId="71" borderId="0" xfId="0" applyFont="1" applyFill="1"/>
    <xf numFmtId="0" fontId="62" fillId="71" borderId="0" xfId="0" applyFont="1" applyFill="1"/>
    <xf numFmtId="0" fontId="71" fillId="71" borderId="0" xfId="0" applyFont="1" applyFill="1"/>
    <xf numFmtId="14" fontId="65" fillId="70" borderId="1" xfId="0" applyNumberFormat="1" applyFont="1" applyFill="1" applyBorder="1" applyAlignment="1">
      <alignment horizontal="right" vertical="center" wrapText="1"/>
    </xf>
    <xf numFmtId="0" fontId="65" fillId="70" borderId="1" xfId="0" applyFont="1" applyFill="1" applyBorder="1" applyAlignment="1">
      <alignment horizontal="right" vertical="center" wrapText="1"/>
    </xf>
    <xf numFmtId="166" fontId="71" fillId="71" borderId="0" xfId="0" applyNumberFormat="1" applyFont="1" applyFill="1"/>
    <xf numFmtId="0" fontId="62" fillId="0" borderId="1" xfId="0" applyFont="1" applyBorder="1" applyAlignment="1">
      <alignment horizontal="right" vertical="center"/>
    </xf>
    <xf numFmtId="0" fontId="65" fillId="0" borderId="1" xfId="0" applyFont="1" applyBorder="1" applyAlignment="1">
      <alignment horizontal="center" vertical="center"/>
    </xf>
    <xf numFmtId="0" fontId="65" fillId="0" borderId="1" xfId="0" applyFont="1" applyBorder="1" applyAlignment="1">
      <alignment horizontal="left" vertical="center" wrapText="1"/>
    </xf>
    <xf numFmtId="0" fontId="72" fillId="71" borderId="0" xfId="0" applyFont="1" applyFill="1"/>
    <xf numFmtId="166" fontId="72" fillId="71" borderId="0" xfId="0" applyNumberFormat="1" applyFont="1" applyFill="1"/>
    <xf numFmtId="0" fontId="71" fillId="71" borderId="0" xfId="0" applyFont="1" applyFill="1" applyAlignment="1">
      <alignment horizontal="right"/>
    </xf>
    <xf numFmtId="0" fontId="62" fillId="71" borderId="0" xfId="0" applyFont="1" applyFill="1" applyAlignment="1">
      <alignment wrapText="1"/>
    </xf>
    <xf numFmtId="0" fontId="68" fillId="0" borderId="1" xfId="0" applyFont="1" applyBorder="1" applyAlignment="1">
      <alignment horizontal="center" vertical="center"/>
    </xf>
    <xf numFmtId="0" fontId="73" fillId="71" borderId="0" xfId="0" applyFont="1" applyFill="1"/>
    <xf numFmtId="0" fontId="71" fillId="71" borderId="0" xfId="0" applyFont="1" applyFill="1" applyAlignment="1">
      <alignment wrapText="1"/>
    </xf>
    <xf numFmtId="0" fontId="62" fillId="0" borderId="1" xfId="0" applyFont="1" applyBorder="1" applyAlignment="1">
      <alignment horizontal="left" vertical="center"/>
    </xf>
    <xf numFmtId="3" fontId="62" fillId="0" borderId="1" xfId="0" applyNumberFormat="1" applyFont="1" applyBorder="1" applyAlignment="1">
      <alignment vertical="center"/>
    </xf>
    <xf numFmtId="3" fontId="65" fillId="0" borderId="1" xfId="0" applyNumberFormat="1" applyFont="1" applyBorder="1" applyAlignment="1">
      <alignment vertical="center"/>
    </xf>
    <xf numFmtId="3" fontId="65" fillId="0" borderId="2" xfId="0" applyNumberFormat="1" applyFont="1" applyBorder="1" applyAlignment="1">
      <alignment vertical="center"/>
    </xf>
    <xf numFmtId="0" fontId="65" fillId="0" borderId="1" xfId="0" applyFont="1" applyBorder="1" applyAlignment="1">
      <alignment horizontal="left" vertical="center"/>
    </xf>
    <xf numFmtId="0" fontId="65" fillId="70" borderId="2" xfId="0" applyFont="1" applyFill="1" applyBorder="1" applyAlignment="1">
      <alignment vertical="center"/>
    </xf>
    <xf numFmtId="0" fontId="62" fillId="0" borderId="2" xfId="0" applyFont="1" applyBorder="1" applyAlignment="1">
      <alignment vertical="center" wrapText="1"/>
    </xf>
    <xf numFmtId="14" fontId="61" fillId="0" borderId="1" xfId="0" applyNumberFormat="1" applyFont="1" applyBorder="1" applyAlignment="1">
      <alignment horizontal="left" vertical="center" wrapText="1"/>
    </xf>
    <xf numFmtId="14" fontId="60" fillId="71" borderId="0" xfId="0" applyNumberFormat="1" applyFont="1" applyFill="1"/>
    <xf numFmtId="0" fontId="74" fillId="71" borderId="0" xfId="390" applyFill="1"/>
    <xf numFmtId="0" fontId="61" fillId="71" borderId="0" xfId="0" applyFont="1" applyFill="1" applyAlignment="1">
      <alignment horizontal="left" wrapText="1"/>
    </xf>
    <xf numFmtId="0" fontId="60" fillId="71" borderId="0" xfId="0" applyFont="1" applyFill="1" applyAlignment="1">
      <alignment horizontal="left" wrapText="1"/>
    </xf>
    <xf numFmtId="0" fontId="61" fillId="0" borderId="1" xfId="0" quotePrefix="1" applyFont="1" applyBorder="1" applyAlignment="1">
      <alignment horizontal="left" vertical="center" wrapText="1"/>
    </xf>
    <xf numFmtId="0" fontId="62" fillId="71" borderId="0" xfId="0" applyFont="1" applyFill="1" applyAlignment="1">
      <alignment horizontal="center" vertical="center" wrapText="1"/>
    </xf>
    <xf numFmtId="0" fontId="65" fillId="70" borderId="1" xfId="0" applyFont="1" applyFill="1" applyBorder="1" applyAlignment="1">
      <alignment horizontal="center" vertical="center" wrapText="1"/>
    </xf>
    <xf numFmtId="0" fontId="71" fillId="71" borderId="0" xfId="0" applyFont="1" applyFill="1" applyAlignment="1">
      <alignment horizontal="center" vertical="center" wrapText="1"/>
    </xf>
    <xf numFmtId="14" fontId="60" fillId="71" borderId="0" xfId="0" applyNumberFormat="1" applyFont="1" applyFill="1" applyAlignment="1">
      <alignment horizontal="left" wrapText="1"/>
    </xf>
    <xf numFmtId="0" fontId="64" fillId="70" borderId="8" xfId="0" applyFont="1" applyFill="1" applyBorder="1" applyAlignment="1">
      <alignment horizontal="left" vertical="center" wrapText="1"/>
    </xf>
    <xf numFmtId="0" fontId="62" fillId="0" borderId="1" xfId="0" applyFont="1" applyFill="1" applyBorder="1" applyAlignment="1">
      <alignment horizontal="left" vertical="center" wrapText="1"/>
    </xf>
    <xf numFmtId="9" fontId="65" fillId="70" borderId="8" xfId="2" applyFont="1" applyFill="1" applyBorder="1" applyAlignment="1">
      <alignment horizontal="right" vertical="center" wrapText="1"/>
    </xf>
    <xf numFmtId="0" fontId="64" fillId="70" borderId="8" xfId="0" applyFont="1" applyFill="1" applyBorder="1" applyAlignment="1">
      <alignment horizontal="right" vertical="center" wrapText="1"/>
    </xf>
    <xf numFmtId="0" fontId="62" fillId="0" borderId="1" xfId="0" applyNumberFormat="1" applyFont="1" applyBorder="1" applyAlignment="1">
      <alignment horizontal="left" vertical="center" wrapText="1"/>
    </xf>
    <xf numFmtId="0" fontId="62" fillId="0" borderId="1" xfId="1" applyNumberFormat="1" applyFont="1" applyBorder="1" applyAlignment="1">
      <alignment horizontal="left" vertical="center" wrapText="1"/>
    </xf>
    <xf numFmtId="0" fontId="64" fillId="70" borderId="1" xfId="0" applyNumberFormat="1" applyFont="1" applyFill="1" applyBorder="1" applyAlignment="1">
      <alignment horizontal="left" vertical="center" wrapText="1"/>
    </xf>
    <xf numFmtId="0" fontId="61" fillId="71" borderId="0" xfId="0" applyNumberFormat="1" applyFont="1" applyFill="1" applyAlignment="1">
      <alignment horizontal="left" wrapText="1"/>
    </xf>
    <xf numFmtId="0" fontId="61" fillId="0" borderId="1" xfId="0" applyNumberFormat="1" applyFont="1" applyBorder="1" applyAlignment="1">
      <alignment horizontal="left" vertical="center" wrapText="1"/>
    </xf>
    <xf numFmtId="0" fontId="60" fillId="71" borderId="0" xfId="0" applyNumberFormat="1" applyFont="1" applyFill="1" applyAlignment="1">
      <alignment horizontal="left" wrapText="1"/>
    </xf>
    <xf numFmtId="0" fontId="62" fillId="0" borderId="1" xfId="1" quotePrefix="1" applyNumberFormat="1" applyFont="1" applyBorder="1" applyAlignment="1">
      <alignment horizontal="left" vertical="center" wrapText="1"/>
    </xf>
    <xf numFmtId="0" fontId="62" fillId="0" borderId="1" xfId="0" applyFont="1" applyBorder="1" applyAlignment="1">
      <alignment vertical="center" wrapText="1"/>
    </xf>
    <xf numFmtId="0" fontId="71" fillId="71" borderId="0" xfId="0" applyFont="1" applyFill="1" applyBorder="1" applyAlignment="1">
      <alignment horizontal="right"/>
    </xf>
    <xf numFmtId="0" fontId="60" fillId="71" borderId="0" xfId="0" applyFont="1" applyFill="1" applyAlignment="1">
      <alignment horizontal="center"/>
    </xf>
    <xf numFmtId="0" fontId="74" fillId="71" borderId="0" xfId="390" applyFill="1" applyAlignment="1">
      <alignment horizontal="left"/>
    </xf>
    <xf numFmtId="0" fontId="63" fillId="69" borderId="2" xfId="0" applyFont="1" applyFill="1" applyBorder="1" applyAlignment="1">
      <alignment vertical="center"/>
    </xf>
    <xf numFmtId="0" fontId="64" fillId="0" borderId="1" xfId="0" applyFont="1" applyBorder="1" applyAlignment="1">
      <alignment horizontal="center" vertical="center" wrapText="1"/>
    </xf>
    <xf numFmtId="171" fontId="62" fillId="0" borderId="1" xfId="0" applyNumberFormat="1" applyFont="1" applyBorder="1" applyAlignment="1">
      <alignment horizontal="right" vertical="center"/>
    </xf>
    <xf numFmtId="0" fontId="62" fillId="0" borderId="8" xfId="0" applyFont="1" applyBorder="1" applyAlignment="1">
      <alignment horizontal="left" vertical="center"/>
    </xf>
    <xf numFmtId="0" fontId="62" fillId="0" borderId="1" xfId="0" quotePrefix="1" applyFont="1" applyBorder="1" applyAlignment="1">
      <alignment horizontal="center" vertical="center"/>
    </xf>
    <xf numFmtId="0" fontId="65" fillId="0" borderId="1" xfId="0" quotePrefix="1" applyFont="1" applyBorder="1" applyAlignment="1">
      <alignment horizontal="center" vertical="center"/>
    </xf>
    <xf numFmtId="172" fontId="62" fillId="0" borderId="1" xfId="1" applyNumberFormat="1" applyFont="1" applyBorder="1" applyAlignment="1">
      <alignment vertical="center"/>
    </xf>
    <xf numFmtId="172" fontId="65" fillId="0" borderId="1" xfId="1" applyNumberFormat="1" applyFont="1" applyBorder="1" applyAlignment="1">
      <alignment vertical="center"/>
    </xf>
    <xf numFmtId="3" fontId="64" fillId="0" borderId="1" xfId="0" applyNumberFormat="1" applyFont="1" applyBorder="1" applyAlignment="1">
      <alignment horizontal="right" vertical="center"/>
    </xf>
    <xf numFmtId="14" fontId="61" fillId="0" borderId="1" xfId="0" applyNumberFormat="1" applyFont="1" applyBorder="1" applyAlignment="1">
      <alignment horizontal="right" vertical="center" wrapText="1"/>
    </xf>
    <xf numFmtId="14" fontId="61" fillId="0" borderId="1" xfId="0" applyNumberFormat="1" applyFont="1" applyBorder="1" applyAlignment="1">
      <alignment horizontal="center" vertical="center" wrapText="1"/>
    </xf>
    <xf numFmtId="173" fontId="61" fillId="0" borderId="1" xfId="0" applyNumberFormat="1" applyFont="1" applyBorder="1" applyAlignment="1">
      <alignment horizontal="right" vertical="center" wrapText="1"/>
    </xf>
    <xf numFmtId="0" fontId="61" fillId="71" borderId="0" xfId="0" applyFont="1" applyFill="1" applyAlignment="1">
      <alignment horizontal="right"/>
    </xf>
    <xf numFmtId="14" fontId="65" fillId="70" borderId="1" xfId="0" applyNumberFormat="1" applyFont="1" applyFill="1" applyBorder="1" applyAlignment="1">
      <alignment horizontal="right" vertical="top"/>
    </xf>
    <xf numFmtId="14" fontId="65" fillId="70" borderId="1" xfId="0" applyNumberFormat="1" applyFont="1" applyFill="1" applyBorder="1" applyAlignment="1">
      <alignment horizontal="right" vertical="top" wrapText="1"/>
    </xf>
    <xf numFmtId="173" fontId="64" fillId="0" borderId="1" xfId="0" applyNumberFormat="1" applyFont="1" applyBorder="1" applyAlignment="1">
      <alignment horizontal="right" vertical="center" wrapText="1"/>
    </xf>
    <xf numFmtId="173" fontId="67" fillId="0" borderId="1" xfId="0" applyNumberFormat="1" applyFont="1" applyBorder="1" applyAlignment="1">
      <alignment horizontal="right" vertical="center" wrapText="1"/>
    </xf>
    <xf numFmtId="173" fontId="61" fillId="0" borderId="8" xfId="0" applyNumberFormat="1" applyFont="1" applyBorder="1" applyAlignment="1">
      <alignment horizontal="right" vertical="center" wrapText="1"/>
    </xf>
    <xf numFmtId="3" fontId="61" fillId="0" borderId="8" xfId="0" applyNumberFormat="1" applyFont="1" applyBorder="1" applyAlignment="1">
      <alignment vertical="center" wrapText="1"/>
    </xf>
    <xf numFmtId="3" fontId="67" fillId="0" borderId="8" xfId="0" applyNumberFormat="1" applyFont="1" applyBorder="1" applyAlignment="1">
      <alignment vertical="center" wrapText="1"/>
    </xf>
    <xf numFmtId="3" fontId="64" fillId="0" borderId="8" xfId="0" applyNumberFormat="1" applyFont="1" applyBorder="1" applyAlignment="1">
      <alignment vertical="center" wrapText="1"/>
    </xf>
    <xf numFmtId="0" fontId="64" fillId="70" borderId="1" xfId="0" applyFont="1" applyFill="1" applyBorder="1" applyAlignment="1">
      <alignment horizontal="right" vertical="center" wrapText="1"/>
    </xf>
    <xf numFmtId="0" fontId="64" fillId="70" borderId="3" xfId="0" applyFont="1" applyFill="1" applyBorder="1" applyAlignment="1">
      <alignment horizontal="right" vertical="center" wrapText="1"/>
    </xf>
    <xf numFmtId="173" fontId="64" fillId="0" borderId="8" xfId="0" applyNumberFormat="1" applyFont="1" applyBorder="1" applyAlignment="1">
      <alignment horizontal="right" vertical="center" wrapText="1"/>
    </xf>
    <xf numFmtId="0" fontId="64" fillId="70" borderId="5" xfId="0" applyFont="1" applyFill="1" applyBorder="1" applyAlignment="1">
      <alignment horizontal="right" vertical="center" wrapText="1"/>
    </xf>
    <xf numFmtId="3" fontId="61" fillId="0" borderId="8" xfId="0" applyNumberFormat="1" applyFont="1" applyFill="1" applyBorder="1" applyAlignment="1">
      <alignment horizontal="right" vertical="center" wrapText="1"/>
    </xf>
    <xf numFmtId="3" fontId="67" fillId="0" borderId="8" xfId="0" applyNumberFormat="1" applyFont="1" applyFill="1" applyBorder="1" applyAlignment="1">
      <alignment horizontal="right" vertical="center" wrapText="1"/>
    </xf>
    <xf numFmtId="14" fontId="65" fillId="70" borderId="10" xfId="0" applyNumberFormat="1" applyFont="1" applyFill="1" applyBorder="1" applyAlignment="1">
      <alignment horizontal="right" vertical="center" wrapText="1"/>
    </xf>
    <xf numFmtId="14" fontId="65" fillId="70" borderId="3"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3" fontId="61" fillId="0" borderId="1" xfId="0" applyNumberFormat="1" applyFont="1" applyBorder="1" applyAlignment="1">
      <alignment horizontal="right" vertical="center" wrapText="1"/>
    </xf>
    <xf numFmtId="3" fontId="64" fillId="0" borderId="1" xfId="0" applyNumberFormat="1" applyFont="1" applyBorder="1" applyAlignment="1">
      <alignment horizontal="right" vertical="center" wrapText="1"/>
    </xf>
    <xf numFmtId="3" fontId="61" fillId="0" borderId="8" xfId="0" applyNumberFormat="1" applyFont="1" applyBorder="1" applyAlignment="1">
      <alignment horizontal="right" vertical="center" wrapText="1"/>
    </xf>
    <xf numFmtId="3" fontId="67" fillId="0" borderId="8" xfId="0" applyNumberFormat="1" applyFont="1" applyBorder="1" applyAlignment="1">
      <alignment horizontal="right" vertical="center" wrapText="1"/>
    </xf>
    <xf numFmtId="3" fontId="64" fillId="0" borderId="8" xfId="0" applyNumberFormat="1" applyFont="1" applyBorder="1" applyAlignment="1">
      <alignment horizontal="right" vertical="center" wrapText="1"/>
    </xf>
    <xf numFmtId="0" fontId="61" fillId="0" borderId="8" xfId="0" applyNumberFormat="1" applyFont="1" applyBorder="1" applyAlignment="1">
      <alignment horizontal="right" vertical="center" wrapText="1"/>
    </xf>
    <xf numFmtId="3" fontId="67" fillId="0" borderId="1" xfId="0" applyNumberFormat="1" applyFont="1" applyBorder="1" applyAlignment="1">
      <alignment horizontal="right" vertical="center" wrapText="1"/>
    </xf>
    <xf numFmtId="3" fontId="61" fillId="72" borderId="8" xfId="0" applyNumberFormat="1" applyFont="1" applyFill="1" applyBorder="1" applyAlignment="1">
      <alignment horizontal="right" vertical="center" wrapText="1"/>
    </xf>
    <xf numFmtId="3" fontId="61" fillId="0" borderId="1" xfId="0" applyNumberFormat="1" applyFont="1" applyBorder="1" applyAlignment="1">
      <alignment vertical="center" wrapText="1"/>
    </xf>
    <xf numFmtId="3" fontId="67" fillId="0" borderId="1" xfId="0" applyNumberFormat="1" applyFont="1" applyBorder="1" applyAlignment="1">
      <alignment vertical="center" wrapText="1"/>
    </xf>
    <xf numFmtId="173" fontId="61" fillId="0" borderId="1" xfId="0" applyNumberFormat="1" applyFont="1" applyBorder="1" applyAlignment="1">
      <alignment vertical="center" wrapText="1"/>
    </xf>
    <xf numFmtId="0" fontId="64" fillId="70" borderId="5" xfId="0" applyFont="1" applyFill="1" applyBorder="1" applyAlignment="1">
      <alignment horizontal="left" vertical="center" wrapText="1"/>
    </xf>
    <xf numFmtId="0" fontId="64" fillId="70" borderId="2" xfId="0" applyFont="1" applyFill="1" applyBorder="1" applyAlignment="1">
      <alignment horizontal="left" vertical="center" wrapText="1"/>
    </xf>
    <xf numFmtId="165" fontId="62" fillId="0" borderId="1" xfId="0" applyNumberFormat="1" applyFont="1" applyBorder="1" applyAlignment="1">
      <alignment horizontal="right" vertical="center"/>
    </xf>
    <xf numFmtId="165" fontId="65" fillId="0" borderId="1" xfId="0" applyNumberFormat="1" applyFont="1" applyBorder="1" applyAlignment="1">
      <alignment horizontal="right" vertical="center"/>
    </xf>
    <xf numFmtId="10" fontId="62" fillId="0" borderId="1" xfId="2" applyNumberFormat="1" applyFont="1" applyBorder="1" applyAlignment="1">
      <alignment vertical="center" wrapText="1"/>
    </xf>
    <xf numFmtId="10" fontId="62" fillId="0" borderId="3" xfId="2" applyNumberFormat="1" applyFont="1" applyBorder="1" applyAlignment="1">
      <alignment vertical="center" wrapText="1"/>
    </xf>
    <xf numFmtId="10" fontId="64" fillId="0" borderId="1" xfId="2" applyNumberFormat="1" applyFont="1" applyBorder="1" applyAlignment="1">
      <alignment horizontal="right" vertical="center"/>
    </xf>
    <xf numFmtId="10" fontId="64" fillId="0" borderId="1" xfId="2" applyNumberFormat="1" applyFont="1" applyBorder="1" applyAlignment="1">
      <alignment vertical="center" wrapText="1"/>
    </xf>
    <xf numFmtId="10" fontId="61" fillId="0" borderId="8" xfId="2" applyNumberFormat="1" applyFont="1" applyBorder="1" applyAlignment="1">
      <alignment vertical="center" wrapText="1"/>
    </xf>
    <xf numFmtId="10" fontId="67" fillId="0" borderId="8" xfId="2" applyNumberFormat="1" applyFont="1" applyBorder="1" applyAlignment="1">
      <alignment vertical="center" wrapText="1"/>
    </xf>
    <xf numFmtId="10" fontId="64" fillId="0" borderId="8" xfId="2" applyNumberFormat="1" applyFont="1" applyBorder="1" applyAlignment="1">
      <alignment vertical="center" wrapText="1"/>
    </xf>
    <xf numFmtId="10" fontId="61" fillId="0" borderId="8" xfId="2" applyNumberFormat="1" applyFont="1" applyFill="1" applyBorder="1" applyAlignment="1">
      <alignment horizontal="right" vertical="center" wrapText="1"/>
    </xf>
    <xf numFmtId="10" fontId="67" fillId="0" borderId="8" xfId="2" applyNumberFormat="1" applyFont="1" applyFill="1" applyBorder="1" applyAlignment="1">
      <alignment horizontal="right" vertical="center" wrapText="1"/>
    </xf>
    <xf numFmtId="10" fontId="62" fillId="0" borderId="1" xfId="2" applyNumberFormat="1" applyFont="1" applyBorder="1" applyAlignment="1">
      <alignment horizontal="right" vertical="center"/>
    </xf>
    <xf numFmtId="10" fontId="61" fillId="0" borderId="1" xfId="2" applyNumberFormat="1" applyFont="1" applyBorder="1" applyAlignment="1">
      <alignment horizontal="right" vertical="center" wrapText="1"/>
    </xf>
    <xf numFmtId="0" fontId="61" fillId="71" borderId="0" xfId="0" applyFont="1" applyFill="1" applyAlignment="1">
      <alignment horizontal="left"/>
    </xf>
    <xf numFmtId="0" fontId="61" fillId="0" borderId="1" xfId="0" applyFont="1" applyFill="1" applyBorder="1" applyAlignment="1">
      <alignment horizontal="left" vertical="center" wrapText="1"/>
    </xf>
    <xf numFmtId="0" fontId="61" fillId="0" borderId="1" xfId="0" quotePrefix="1" applyFont="1" applyFill="1" applyBorder="1" applyAlignment="1">
      <alignment horizontal="left" vertical="center" wrapText="1"/>
    </xf>
    <xf numFmtId="0" fontId="63" fillId="69" borderId="10" xfId="0" applyFont="1" applyFill="1" applyBorder="1" applyAlignment="1">
      <alignment horizontal="left" vertical="center"/>
    </xf>
    <xf numFmtId="0" fontId="64" fillId="70" borderId="8" xfId="0" applyFont="1" applyFill="1" applyBorder="1" applyAlignment="1">
      <alignment horizontal="right" vertical="center" wrapText="1"/>
    </xf>
    <xf numFmtId="0" fontId="61" fillId="71" borderId="0" xfId="0" applyFont="1" applyFill="1" applyAlignment="1">
      <alignment vertical="top" wrapText="1"/>
    </xf>
    <xf numFmtId="14" fontId="61" fillId="71" borderId="0" xfId="0" applyNumberFormat="1" applyFont="1" applyFill="1" applyAlignment="1">
      <alignment horizontal="left"/>
    </xf>
    <xf numFmtId="14" fontId="65" fillId="70" borderId="1" xfId="0" applyNumberFormat="1" applyFont="1" applyFill="1" applyBorder="1" applyAlignment="1">
      <alignment vertical="center"/>
    </xf>
    <xf numFmtId="3" fontId="68" fillId="0" borderId="1" xfId="0" applyNumberFormat="1" applyFont="1" applyBorder="1" applyAlignment="1">
      <alignment horizontal="right" vertical="center"/>
    </xf>
    <xf numFmtId="3" fontId="67" fillId="0" borderId="1" xfId="0" applyNumberFormat="1" applyFont="1" applyBorder="1" applyAlignment="1">
      <alignment horizontal="right" vertical="center"/>
    </xf>
    <xf numFmtId="3" fontId="61" fillId="0" borderId="1" xfId="0" applyNumberFormat="1" applyFont="1" applyBorder="1" applyAlignment="1">
      <alignment horizontal="center" vertical="center" wrapText="1"/>
    </xf>
    <xf numFmtId="3" fontId="61" fillId="72" borderId="8" xfId="0" applyNumberFormat="1" applyFont="1" applyFill="1" applyBorder="1" applyAlignment="1">
      <alignment horizontal="left" vertical="center" wrapText="1"/>
    </xf>
    <xf numFmtId="3" fontId="65" fillId="0" borderId="1" xfId="1" applyNumberFormat="1" applyFont="1" applyBorder="1" applyAlignment="1">
      <alignment horizontal="right" vertical="center"/>
    </xf>
    <xf numFmtId="3" fontId="62" fillId="0" borderId="1" xfId="1" applyNumberFormat="1" applyFont="1" applyBorder="1" applyAlignment="1">
      <alignment horizontal="right" vertical="center"/>
    </xf>
    <xf numFmtId="3" fontId="62" fillId="0" borderId="1" xfId="0" applyNumberFormat="1" applyFont="1" applyBorder="1" applyAlignment="1">
      <alignment horizontal="right" vertical="center" wrapText="1"/>
    </xf>
    <xf numFmtId="3" fontId="68" fillId="0" borderId="1" xfId="0" applyNumberFormat="1" applyFont="1" applyBorder="1" applyAlignment="1">
      <alignment horizontal="right" vertical="center" wrapText="1"/>
    </xf>
    <xf numFmtId="3" fontId="62" fillId="0" borderId="1" xfId="0" applyNumberFormat="1" applyFont="1" applyFill="1" applyBorder="1" applyAlignment="1">
      <alignment horizontal="right" vertical="center" wrapText="1"/>
    </xf>
    <xf numFmtId="0" fontId="61" fillId="71" borderId="32" xfId="0" applyFont="1" applyFill="1" applyBorder="1"/>
    <xf numFmtId="0" fontId="74" fillId="71" borderId="1" xfId="390" applyFill="1" applyBorder="1"/>
    <xf numFmtId="0" fontId="64" fillId="70" borderId="8" xfId="0" applyFont="1" applyFill="1" applyBorder="1" applyAlignment="1">
      <alignment horizontal="center" vertical="center" wrapText="1"/>
    </xf>
    <xf numFmtId="0" fontId="64" fillId="70" borderId="9" xfId="0" applyFont="1" applyFill="1" applyBorder="1" applyAlignment="1">
      <alignment horizontal="center" vertical="center" wrapText="1"/>
    </xf>
    <xf numFmtId="14" fontId="62" fillId="71" borderId="0" xfId="0" applyNumberFormat="1" applyFont="1" applyFill="1" applyAlignment="1">
      <alignment vertical="center"/>
    </xf>
    <xf numFmtId="0" fontId="65" fillId="0" borderId="1" xfId="0" applyFont="1" applyBorder="1" applyAlignment="1">
      <alignment vertical="center"/>
    </xf>
    <xf numFmtId="0" fontId="65" fillId="0" borderId="1" xfId="0" applyFont="1" applyBorder="1" applyAlignment="1">
      <alignment vertical="center" wrapText="1"/>
    </xf>
    <xf numFmtId="0" fontId="71" fillId="71" borderId="0" xfId="0" applyFont="1" applyFill="1" applyAlignment="1">
      <alignment vertical="center"/>
    </xf>
    <xf numFmtId="3" fontId="64" fillId="0" borderId="8" xfId="0" applyNumberFormat="1" applyFont="1" applyFill="1" applyBorder="1" applyAlignment="1">
      <alignment horizontal="right" vertical="center" wrapText="1"/>
    </xf>
    <xf numFmtId="10" fontId="64" fillId="0" borderId="8" xfId="2" applyNumberFormat="1" applyFont="1" applyFill="1" applyBorder="1" applyAlignment="1">
      <alignment horizontal="right" vertical="center" wrapText="1"/>
    </xf>
    <xf numFmtId="14" fontId="65" fillId="70" borderId="1" xfId="0" applyNumberFormat="1" applyFont="1" applyFill="1" applyBorder="1" applyAlignment="1">
      <alignment horizontal="center" vertical="center" wrapText="1"/>
    </xf>
    <xf numFmtId="14" fontId="65" fillId="70" borderId="1" xfId="0" applyNumberFormat="1" applyFont="1" applyFill="1" applyBorder="1" applyAlignment="1">
      <alignment horizontal="center" vertical="center" wrapText="1"/>
    </xf>
    <xf numFmtId="0" fontId="61" fillId="72" borderId="8" xfId="0" applyFont="1" applyFill="1" applyBorder="1" applyAlignment="1">
      <alignment vertical="center" wrapText="1"/>
    </xf>
    <xf numFmtId="0" fontId="67" fillId="72" borderId="8" xfId="0" applyFont="1" applyFill="1" applyBorder="1" applyAlignment="1">
      <alignment vertical="center" wrapText="1"/>
    </xf>
    <xf numFmtId="0" fontId="62" fillId="0" borderId="1"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1" fillId="0" borderId="1" xfId="0" applyFont="1" applyFill="1" applyBorder="1" applyAlignment="1">
      <alignment horizontal="right" vertical="center" wrapText="1"/>
    </xf>
    <xf numFmtId="166" fontId="62" fillId="0" borderId="1" xfId="1" applyNumberFormat="1" applyFont="1" applyFill="1" applyBorder="1" applyAlignment="1">
      <alignment horizontal="right" vertical="center"/>
    </xf>
    <xf numFmtId="3" fontId="64" fillId="0" borderId="1" xfId="0" applyNumberFormat="1" applyFont="1" applyBorder="1" applyAlignment="1">
      <alignment vertical="center" wrapText="1"/>
    </xf>
    <xf numFmtId="0" fontId="64" fillId="72" borderId="8" xfId="0" applyFont="1" applyFill="1" applyBorder="1" applyAlignment="1">
      <alignment vertical="center" wrapText="1"/>
    </xf>
    <xf numFmtId="10" fontId="61" fillId="0" borderId="1" xfId="2" applyNumberFormat="1" applyFont="1" applyBorder="1" applyAlignment="1">
      <alignment vertical="center" wrapText="1"/>
    </xf>
    <xf numFmtId="10" fontId="64" fillId="72" borderId="8" xfId="2" applyNumberFormat="1" applyFont="1" applyFill="1" applyBorder="1" applyAlignment="1">
      <alignment vertical="center" wrapText="1"/>
    </xf>
    <xf numFmtId="10" fontId="67" fillId="0" borderId="1" xfId="2" applyNumberFormat="1" applyFont="1" applyBorder="1" applyAlignment="1">
      <alignment vertical="center" wrapText="1"/>
    </xf>
    <xf numFmtId="3" fontId="62" fillId="0" borderId="1" xfId="0" applyNumberFormat="1" applyFont="1" applyBorder="1" applyAlignment="1">
      <alignment horizontal="center" vertical="center"/>
    </xf>
    <xf numFmtId="3" fontId="65" fillId="0" borderId="1" xfId="0" applyNumberFormat="1" applyFont="1" applyBorder="1" applyAlignment="1">
      <alignment horizontal="center" vertical="center"/>
    </xf>
    <xf numFmtId="3" fontId="65" fillId="0" borderId="1" xfId="0" applyNumberFormat="1" applyFont="1" applyBorder="1" applyAlignment="1">
      <alignment horizontal="left" vertical="center"/>
    </xf>
    <xf numFmtId="0" fontId="61" fillId="71" borderId="0" xfId="0" applyFont="1" applyFill="1" applyAlignment="1">
      <alignment vertical="center"/>
    </xf>
    <xf numFmtId="0" fontId="61" fillId="71" borderId="0" xfId="0" applyFont="1" applyFill="1" applyAlignment="1">
      <alignment horizontal="right" vertical="center"/>
    </xf>
    <xf numFmtId="0" fontId="61" fillId="71" borderId="0" xfId="0" applyFont="1" applyFill="1" applyAlignment="1">
      <alignment horizontal="center" vertical="center" wrapText="1"/>
    </xf>
    <xf numFmtId="0" fontId="61" fillId="71" borderId="0" xfId="0" applyFont="1" applyFill="1" applyAlignment="1">
      <alignment horizontal="center" vertical="center"/>
    </xf>
    <xf numFmtId="0" fontId="61" fillId="0" borderId="0" xfId="0" applyFont="1" applyBorder="1" applyAlignment="1">
      <alignment horizontal="left" vertical="center" wrapText="1"/>
    </xf>
    <xf numFmtId="0" fontId="75" fillId="69" borderId="0" xfId="0" applyFont="1" applyFill="1" applyAlignment="1">
      <alignment vertical="center" wrapText="1"/>
    </xf>
    <xf numFmtId="0" fontId="75" fillId="69" borderId="0" xfId="0" applyFont="1" applyFill="1" applyAlignment="1">
      <alignment horizontal="center" vertical="center" wrapText="1"/>
    </xf>
    <xf numFmtId="0" fontId="75" fillId="69" borderId="0" xfId="0" applyFont="1" applyFill="1" applyAlignment="1">
      <alignment horizontal="center" vertical="center"/>
    </xf>
    <xf numFmtId="0" fontId="61" fillId="71" borderId="32" xfId="0" applyFont="1" applyFill="1" applyBorder="1" applyAlignment="1">
      <alignment vertical="center" wrapText="1"/>
    </xf>
    <xf numFmtId="0" fontId="61" fillId="71" borderId="32" xfId="0" applyFont="1" applyFill="1" applyBorder="1" applyAlignment="1">
      <alignment horizontal="center" vertical="center"/>
    </xf>
    <xf numFmtId="0" fontId="61" fillId="71" borderId="10" xfId="0" applyFont="1" applyFill="1" applyBorder="1" applyAlignment="1">
      <alignment vertical="center" wrapText="1"/>
    </xf>
    <xf numFmtId="0" fontId="61" fillId="71" borderId="10" xfId="0" applyFont="1" applyFill="1" applyBorder="1" applyAlignment="1">
      <alignment horizontal="center" vertical="center"/>
    </xf>
    <xf numFmtId="0" fontId="61" fillId="71" borderId="0" xfId="0" applyFont="1" applyFill="1" applyBorder="1" applyAlignment="1">
      <alignment horizontal="center" vertical="center"/>
    </xf>
    <xf numFmtId="0" fontId="61" fillId="71" borderId="28" xfId="0" applyFont="1" applyFill="1" applyBorder="1" applyAlignment="1">
      <alignment horizontal="center" vertical="center"/>
    </xf>
    <xf numFmtId="0" fontId="76" fillId="71" borderId="0" xfId="0" applyFont="1" applyFill="1" applyAlignment="1">
      <alignment vertical="center"/>
    </xf>
    <xf numFmtId="0" fontId="62" fillId="0" borderId="1" xfId="0" quotePrefix="1" applyFont="1" applyFill="1" applyBorder="1" applyAlignment="1">
      <alignment horizontal="left" vertical="center" wrapText="1"/>
    </xf>
    <xf numFmtId="3" fontId="62" fillId="0" borderId="1" xfId="0" applyNumberFormat="1" applyFont="1" applyFill="1" applyBorder="1" applyAlignment="1">
      <alignment horizontal="center" vertical="center" wrapText="1"/>
    </xf>
    <xf numFmtId="14" fontId="62" fillId="0" borderId="1" xfId="0" applyNumberFormat="1" applyFont="1" applyFill="1" applyBorder="1" applyAlignment="1">
      <alignment horizontal="center" vertical="center" wrapText="1"/>
    </xf>
    <xf numFmtId="0" fontId="64" fillId="71" borderId="0" xfId="0" applyFont="1" applyFill="1" applyBorder="1" applyAlignment="1">
      <alignment horizontal="left"/>
    </xf>
    <xf numFmtId="0" fontId="64" fillId="71" borderId="32" xfId="0" applyFont="1" applyFill="1" applyBorder="1" applyAlignment="1">
      <alignment horizontal="left"/>
    </xf>
    <xf numFmtId="0" fontId="61" fillId="71" borderId="28" xfId="0" applyFont="1" applyFill="1" applyBorder="1" applyAlignment="1">
      <alignment horizontal="left" vertical="top" wrapText="1"/>
    </xf>
    <xf numFmtId="0" fontId="61" fillId="71" borderId="0" xfId="0" applyFont="1" applyFill="1" applyBorder="1" applyAlignment="1">
      <alignment horizontal="left" vertical="top" wrapText="1"/>
    </xf>
    <xf numFmtId="0" fontId="61" fillId="71" borderId="32" xfId="0" applyFont="1" applyFill="1" applyBorder="1" applyAlignment="1">
      <alignment horizontal="left" vertical="top" wrapText="1"/>
    </xf>
    <xf numFmtId="0" fontId="63" fillId="69" borderId="0" xfId="0" applyFont="1" applyFill="1" applyAlignment="1">
      <alignment horizontal="left" vertical="center" wrapText="1"/>
    </xf>
    <xf numFmtId="0" fontId="64" fillId="70" borderId="10" xfId="0" applyFont="1" applyFill="1" applyBorder="1" applyAlignment="1">
      <alignment horizontal="left" vertical="center" wrapText="1"/>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14" fontId="64" fillId="70" borderId="2" xfId="0" applyNumberFormat="1" applyFont="1" applyFill="1" applyBorder="1" applyAlignment="1">
      <alignment horizontal="center" vertical="center" wrapText="1"/>
    </xf>
    <xf numFmtId="14" fontId="64" fillId="70" borderId="3" xfId="0" applyNumberFormat="1" applyFont="1" applyFill="1" applyBorder="1" applyAlignment="1">
      <alignment horizontal="center" vertical="center" wrapText="1"/>
    </xf>
    <xf numFmtId="0" fontId="64" fillId="70" borderId="6" xfId="0" applyFont="1" applyFill="1" applyBorder="1" applyAlignment="1">
      <alignment horizontal="left" vertical="center"/>
    </xf>
    <xf numFmtId="0" fontId="64" fillId="70" borderId="4" xfId="0" applyFont="1" applyFill="1" applyBorder="1" applyAlignment="1">
      <alignment horizontal="left" vertical="center"/>
    </xf>
    <xf numFmtId="0" fontId="64" fillId="70" borderId="9" xfId="0" applyFont="1" applyFill="1" applyBorder="1" applyAlignment="1">
      <alignment horizontal="left" vertical="center"/>
    </xf>
    <xf numFmtId="0" fontId="64" fillId="70" borderId="7" xfId="0" applyFont="1" applyFill="1" applyBorder="1" applyAlignment="1">
      <alignment horizontal="left" vertical="center"/>
    </xf>
    <xf numFmtId="0" fontId="64" fillId="70" borderId="2" xfId="0" applyFont="1" applyFill="1" applyBorder="1" applyAlignment="1">
      <alignment horizontal="center" vertical="center"/>
    </xf>
    <xf numFmtId="0" fontId="64" fillId="70" borderId="3" xfId="0" applyFont="1" applyFill="1" applyBorder="1" applyAlignment="1">
      <alignment horizontal="center" vertical="center"/>
    </xf>
    <xf numFmtId="14" fontId="64" fillId="70" borderId="6" xfId="0" applyNumberFormat="1" applyFont="1" applyFill="1" applyBorder="1" applyAlignment="1">
      <alignment horizontal="left" vertical="center"/>
    </xf>
    <xf numFmtId="14" fontId="64" fillId="70" borderId="4" xfId="0" applyNumberFormat="1" applyFont="1" applyFill="1" applyBorder="1" applyAlignment="1">
      <alignment horizontal="left" vertical="center"/>
    </xf>
    <xf numFmtId="14" fontId="64" fillId="70" borderId="9" xfId="0" applyNumberFormat="1" applyFont="1" applyFill="1" applyBorder="1" applyAlignment="1">
      <alignment horizontal="left" vertical="center"/>
    </xf>
    <xf numFmtId="14" fontId="64" fillId="70" borderId="7" xfId="0" applyNumberFormat="1" applyFont="1" applyFill="1" applyBorder="1" applyAlignment="1">
      <alignment horizontal="left" vertical="center"/>
    </xf>
    <xf numFmtId="0" fontId="64" fillId="70" borderId="5" xfId="0" applyFont="1" applyFill="1" applyBorder="1" applyAlignment="1">
      <alignment horizontal="right" vertical="center" wrapText="1"/>
    </xf>
    <xf numFmtId="0" fontId="64" fillId="70" borderId="8" xfId="0" applyFont="1" applyFill="1" applyBorder="1" applyAlignment="1">
      <alignment horizontal="right" vertical="center" wrapText="1"/>
    </xf>
    <xf numFmtId="0" fontId="64" fillId="70" borderId="2" xfId="0" applyFont="1" applyFill="1" applyBorder="1" applyAlignment="1">
      <alignment horizontal="center" vertical="center" wrapText="1"/>
    </xf>
    <xf numFmtId="0" fontId="64" fillId="70" borderId="10" xfId="0" applyFont="1" applyFill="1" applyBorder="1" applyAlignment="1">
      <alignment horizontal="center" vertical="center" wrapText="1"/>
    </xf>
    <xf numFmtId="0" fontId="64" fillId="70" borderId="3" xfId="0" applyFont="1" applyFill="1" applyBorder="1" applyAlignment="1">
      <alignment horizontal="center" vertical="center" wrapText="1"/>
    </xf>
    <xf numFmtId="14" fontId="64" fillId="70" borderId="5" xfId="0" applyNumberFormat="1" applyFont="1" applyFill="1" applyBorder="1" applyAlignment="1">
      <alignment horizontal="center" vertical="center" wrapText="1"/>
    </xf>
    <xf numFmtId="14" fontId="64" fillId="70" borderId="8" xfId="0" applyNumberFormat="1" applyFont="1" applyFill="1" applyBorder="1" applyAlignment="1">
      <alignment horizontal="center" vertical="center" wrapText="1"/>
    </xf>
    <xf numFmtId="0" fontId="64" fillId="70" borderId="5" xfId="0" applyFont="1" applyFill="1" applyBorder="1" applyAlignment="1">
      <alignment horizontal="center" vertical="center" wrapText="1"/>
    </xf>
    <xf numFmtId="0" fontId="64" fillId="70" borderId="8" xfId="0" applyFont="1" applyFill="1" applyBorder="1" applyAlignment="1">
      <alignment horizontal="center" vertical="center" wrapText="1"/>
    </xf>
    <xf numFmtId="0" fontId="65" fillId="70" borderId="2" xfId="0" applyFont="1" applyFill="1" applyBorder="1" applyAlignment="1">
      <alignment horizontal="left" vertical="center"/>
    </xf>
    <xf numFmtId="0" fontId="65" fillId="70" borderId="10" xfId="0" applyFont="1" applyFill="1" applyBorder="1" applyAlignment="1">
      <alignment horizontal="left" vertical="center"/>
    </xf>
    <xf numFmtId="0" fontId="65" fillId="70" borderId="3" xfId="0" applyFont="1" applyFill="1" applyBorder="1" applyAlignment="1">
      <alignment horizontal="left" vertical="center"/>
    </xf>
    <xf numFmtId="14" fontId="65" fillId="70" borderId="2" xfId="0" applyNumberFormat="1" applyFont="1" applyFill="1" applyBorder="1" applyAlignment="1">
      <alignment horizontal="left" vertical="center"/>
    </xf>
    <xf numFmtId="14" fontId="65" fillId="70" borderId="3" xfId="0" applyNumberFormat="1" applyFont="1" applyFill="1" applyBorder="1" applyAlignment="1">
      <alignment horizontal="left" vertical="center"/>
    </xf>
    <xf numFmtId="0" fontId="68" fillId="0" borderId="2" xfId="0" applyFont="1" applyFill="1" applyBorder="1" applyAlignment="1">
      <alignment horizontal="left" vertical="center" wrapText="1"/>
    </xf>
    <xf numFmtId="0" fontId="68" fillId="0" borderId="10" xfId="0" applyFont="1" applyFill="1" applyBorder="1" applyAlignment="1">
      <alignment horizontal="left" vertical="center" wrapText="1"/>
    </xf>
    <xf numFmtId="0" fontId="63" fillId="69" borderId="0" xfId="0" applyFont="1" applyFill="1" applyBorder="1" applyAlignment="1">
      <alignment horizontal="left" vertical="center"/>
    </xf>
    <xf numFmtId="0" fontId="63" fillId="69" borderId="31" xfId="0" applyFont="1" applyFill="1" applyBorder="1" applyAlignment="1">
      <alignment horizontal="left" vertical="center"/>
    </xf>
    <xf numFmtId="0" fontId="65" fillId="70" borderId="2" xfId="0" applyFont="1" applyFill="1" applyBorder="1" applyAlignment="1">
      <alignment horizontal="left" vertical="center" wrapText="1"/>
    </xf>
    <xf numFmtId="0" fontId="65" fillId="70" borderId="3" xfId="0" applyFont="1" applyFill="1" applyBorder="1" applyAlignment="1">
      <alignment horizontal="left" vertical="center" wrapText="1"/>
    </xf>
    <xf numFmtId="0" fontId="65" fillId="70" borderId="5" xfId="0" applyFont="1" applyFill="1" applyBorder="1" applyAlignment="1">
      <alignment horizontal="center" vertical="center" wrapText="1"/>
    </xf>
    <xf numFmtId="0" fontId="65" fillId="70" borderId="8" xfId="0" applyFont="1" applyFill="1" applyBorder="1" applyAlignment="1">
      <alignment horizontal="center" vertical="center" wrapText="1"/>
    </xf>
    <xf numFmtId="0" fontId="65" fillId="70" borderId="2" xfId="0" applyFont="1" applyFill="1" applyBorder="1" applyAlignment="1">
      <alignment horizontal="center" vertical="center" wrapText="1"/>
    </xf>
    <xf numFmtId="0" fontId="65" fillId="70" borderId="3" xfId="0" applyFont="1" applyFill="1" applyBorder="1" applyAlignment="1">
      <alignment horizontal="center" vertical="center" wrapText="1"/>
    </xf>
    <xf numFmtId="0" fontId="65" fillId="70" borderId="10" xfId="0" applyFont="1" applyFill="1" applyBorder="1" applyAlignment="1">
      <alignment horizontal="center" vertical="center" wrapText="1"/>
    </xf>
    <xf numFmtId="0" fontId="65" fillId="70" borderId="5" xfId="0" applyFont="1" applyFill="1" applyBorder="1" applyAlignment="1">
      <alignment horizontal="right" vertical="center" wrapText="1"/>
    </xf>
    <xf numFmtId="0" fontId="65" fillId="70" borderId="8" xfId="0" applyFont="1" applyFill="1" applyBorder="1" applyAlignment="1">
      <alignment horizontal="right" vertical="center" wrapText="1"/>
    </xf>
    <xf numFmtId="14" fontId="65" fillId="70" borderId="28" xfId="0" applyNumberFormat="1" applyFont="1" applyFill="1" applyBorder="1" applyAlignment="1">
      <alignment horizontal="left" vertical="center"/>
    </xf>
    <xf numFmtId="14" fontId="65" fillId="70" borderId="4" xfId="0" applyNumberFormat="1" applyFont="1" applyFill="1" applyBorder="1" applyAlignment="1">
      <alignment horizontal="left" vertical="center"/>
    </xf>
    <xf numFmtId="0" fontId="63" fillId="69" borderId="2" xfId="0" applyFont="1" applyFill="1" applyBorder="1" applyAlignment="1">
      <alignment horizontal="left" vertical="center" wrapText="1"/>
    </xf>
    <xf numFmtId="0" fontId="63" fillId="69" borderId="10" xfId="0" applyFont="1" applyFill="1" applyBorder="1" applyAlignment="1">
      <alignment horizontal="left" vertical="center" wrapText="1"/>
    </xf>
    <xf numFmtId="0" fontId="63" fillId="69" borderId="3" xfId="0" applyFont="1" applyFill="1" applyBorder="1" applyAlignment="1">
      <alignment horizontal="left" vertical="center" wrapText="1"/>
    </xf>
    <xf numFmtId="3" fontId="65" fillId="70" borderId="2" xfId="0" applyNumberFormat="1" applyFont="1" applyFill="1" applyBorder="1" applyAlignment="1">
      <alignment horizontal="center" vertical="center" wrapText="1"/>
    </xf>
    <xf numFmtId="3" fontId="65" fillId="70" borderId="3" xfId="0" applyNumberFormat="1" applyFont="1" applyFill="1" applyBorder="1" applyAlignment="1">
      <alignment horizontal="center" vertical="center" wrapText="1"/>
    </xf>
    <xf numFmtId="0" fontId="64" fillId="0" borderId="2" xfId="0" applyFont="1" applyBorder="1" applyAlignment="1">
      <alignment vertical="center" wrapText="1"/>
    </xf>
    <xf numFmtId="0" fontId="64" fillId="0" borderId="3" xfId="0" applyFont="1" applyBorder="1" applyAlignment="1">
      <alignmen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4" fillId="70" borderId="10" xfId="0" applyFont="1" applyFill="1" applyBorder="1" applyAlignment="1">
      <alignment horizontal="center" vertical="center"/>
    </xf>
    <xf numFmtId="0" fontId="64" fillId="70" borderId="5" xfId="0" applyFont="1" applyFill="1" applyBorder="1" applyAlignment="1">
      <alignment horizontal="center" vertical="center"/>
    </xf>
    <xf numFmtId="0" fontId="64" fillId="70" borderId="8" xfId="0" applyFont="1" applyFill="1" applyBorder="1" applyAlignment="1">
      <alignment horizontal="center" vertical="center"/>
    </xf>
    <xf numFmtId="14" fontId="65" fillId="70" borderId="6" xfId="0" applyNumberFormat="1" applyFont="1" applyFill="1" applyBorder="1" applyAlignment="1">
      <alignment horizontal="center" vertical="center" wrapText="1"/>
    </xf>
    <xf numFmtId="14" fontId="65" fillId="70" borderId="4" xfId="0" applyNumberFormat="1" applyFont="1" applyFill="1" applyBorder="1" applyAlignment="1">
      <alignment horizontal="center" vertical="center" wrapText="1"/>
    </xf>
    <xf numFmtId="14" fontId="65" fillId="70" borderId="2" xfId="0" applyNumberFormat="1" applyFont="1" applyFill="1" applyBorder="1" applyAlignment="1">
      <alignment horizontal="center" vertical="center" wrapText="1"/>
    </xf>
    <xf numFmtId="14" fontId="65" fillId="70" borderId="3" xfId="0" applyNumberFormat="1" applyFont="1" applyFill="1" applyBorder="1" applyAlignment="1">
      <alignment horizontal="center" vertical="center" wrapText="1"/>
    </xf>
    <xf numFmtId="0" fontId="64" fillId="70" borderId="6" xfId="0" applyFont="1" applyFill="1" applyBorder="1" applyAlignment="1">
      <alignment horizontal="left" vertical="center" wrapText="1"/>
    </xf>
    <xf numFmtId="0" fontId="64" fillId="70" borderId="4" xfId="0" applyFont="1" applyFill="1" applyBorder="1" applyAlignment="1">
      <alignment horizontal="left" vertical="center" wrapText="1"/>
    </xf>
    <xf numFmtId="0" fontId="64" fillId="70" borderId="9" xfId="0" applyFont="1" applyFill="1" applyBorder="1" applyAlignment="1">
      <alignment horizontal="left" vertical="center" wrapText="1"/>
    </xf>
    <xf numFmtId="0" fontId="64" fillId="70" borderId="7" xfId="0" applyFont="1" applyFill="1" applyBorder="1" applyAlignment="1">
      <alignment horizontal="left" vertical="center" wrapText="1"/>
    </xf>
    <xf numFmtId="14" fontId="65" fillId="70" borderId="10" xfId="0" applyNumberFormat="1" applyFont="1" applyFill="1" applyBorder="1" applyAlignment="1">
      <alignment horizontal="center"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5" xfId="0" applyFont="1" applyBorder="1" applyAlignment="1">
      <alignment horizontal="center" vertical="center" wrapText="1"/>
    </xf>
    <xf numFmtId="0" fontId="61" fillId="0" borderId="29" xfId="0" applyFont="1" applyBorder="1" applyAlignment="1">
      <alignment horizontal="center" vertical="center"/>
    </xf>
    <xf numFmtId="0" fontId="61" fillId="0" borderId="8" xfId="0" applyFont="1" applyBorder="1" applyAlignment="1">
      <alignment horizontal="center" vertical="center"/>
    </xf>
    <xf numFmtId="0" fontId="64" fillId="70" borderId="2" xfId="0" applyFont="1" applyFill="1" applyBorder="1" applyAlignment="1">
      <alignment horizontal="left" vertical="center" wrapText="1"/>
    </xf>
    <xf numFmtId="0" fontId="64" fillId="70" borderId="3" xfId="0" applyFont="1" applyFill="1" applyBorder="1" applyAlignment="1">
      <alignment horizontal="left" vertical="center" wrapText="1"/>
    </xf>
    <xf numFmtId="0" fontId="63" fillId="69" borderId="2" xfId="0" applyFont="1" applyFill="1" applyBorder="1" applyAlignment="1">
      <alignment vertical="center"/>
    </xf>
    <xf numFmtId="0" fontId="63" fillId="69" borderId="10" xfId="0" applyFont="1" applyFill="1" applyBorder="1" applyAlignment="1">
      <alignment vertical="center"/>
    </xf>
    <xf numFmtId="0" fontId="63" fillId="69" borderId="28" xfId="0" applyFont="1" applyFill="1" applyBorder="1" applyAlignment="1">
      <alignment vertical="center"/>
    </xf>
    <xf numFmtId="0" fontId="63" fillId="69" borderId="3" xfId="0" applyFont="1" applyFill="1" applyBorder="1" applyAlignment="1">
      <alignment vertical="center"/>
    </xf>
    <xf numFmtId="14" fontId="65" fillId="70" borderId="5" xfId="0" applyNumberFormat="1" applyFont="1" applyFill="1" applyBorder="1" applyAlignment="1">
      <alignment horizontal="right" vertical="center" wrapText="1"/>
    </xf>
    <xf numFmtId="14" fontId="65" fillId="70" borderId="29" xfId="0" applyNumberFormat="1" applyFont="1" applyFill="1" applyBorder="1" applyAlignment="1">
      <alignment horizontal="right" vertical="center" wrapText="1"/>
    </xf>
    <xf numFmtId="14" fontId="65" fillId="70" borderId="8" xfId="0" applyNumberFormat="1" applyFont="1" applyFill="1" applyBorder="1" applyAlignment="1">
      <alignment horizontal="right" vertical="center" wrapText="1"/>
    </xf>
    <xf numFmtId="0" fontId="64" fillId="70" borderId="30" xfId="0" applyFont="1" applyFill="1" applyBorder="1" applyAlignment="1">
      <alignment horizontal="left" vertical="center" wrapText="1"/>
    </xf>
    <xf numFmtId="0" fontId="64" fillId="70" borderId="31" xfId="0" applyFont="1" applyFill="1" applyBorder="1" applyAlignment="1">
      <alignment horizontal="left" vertical="center" wrapText="1"/>
    </xf>
    <xf numFmtId="14" fontId="62" fillId="70" borderId="6" xfId="0" applyNumberFormat="1" applyFont="1" applyFill="1" applyBorder="1" applyAlignment="1">
      <alignment horizontal="right" vertical="center" wrapText="1"/>
    </xf>
    <xf numFmtId="14" fontId="62" fillId="70" borderId="9" xfId="0" applyNumberFormat="1" applyFont="1" applyFill="1" applyBorder="1" applyAlignment="1">
      <alignment horizontal="right" vertical="center" wrapText="1"/>
    </xf>
    <xf numFmtId="14" fontId="65" fillId="70" borderId="6" xfId="0" applyNumberFormat="1" applyFont="1" applyFill="1" applyBorder="1" applyAlignment="1">
      <alignment horizontal="right" vertical="center" wrapText="1"/>
    </xf>
    <xf numFmtId="14" fontId="65" fillId="70" borderId="9" xfId="0" applyNumberFormat="1" applyFont="1" applyFill="1" applyBorder="1" applyAlignment="1">
      <alignment horizontal="right" vertical="center" wrapText="1"/>
    </xf>
    <xf numFmtId="14" fontId="65" fillId="70" borderId="5" xfId="0" applyNumberFormat="1" applyFont="1" applyFill="1" applyBorder="1" applyAlignment="1">
      <alignment horizontal="center" vertical="center" wrapText="1"/>
    </xf>
    <xf numFmtId="14" fontId="65" fillId="70" borderId="8" xfId="0" applyNumberFormat="1" applyFont="1" applyFill="1" applyBorder="1" applyAlignment="1">
      <alignment horizontal="center" vertical="center" wrapText="1"/>
    </xf>
    <xf numFmtId="0" fontId="64" fillId="70" borderId="5" xfId="0" applyFont="1" applyFill="1" applyBorder="1" applyAlignment="1">
      <alignment horizontal="left" vertical="center" wrapText="1"/>
    </xf>
    <xf numFmtId="0" fontId="64" fillId="70" borderId="8" xfId="0" applyFont="1" applyFill="1" applyBorder="1" applyAlignment="1">
      <alignment horizontal="left" vertical="center" wrapText="1"/>
    </xf>
    <xf numFmtId="0" fontId="61" fillId="0" borderId="29" xfId="0" applyFont="1" applyBorder="1" applyAlignment="1">
      <alignment horizontal="center" vertical="center" wrapText="1"/>
    </xf>
    <xf numFmtId="0" fontId="61" fillId="0" borderId="8" xfId="0" applyFont="1" applyBorder="1" applyAlignment="1">
      <alignment horizontal="center" vertical="center" wrapText="1"/>
    </xf>
    <xf numFmtId="14" fontId="65" fillId="70" borderId="30" xfId="0" applyNumberFormat="1" applyFont="1" applyFill="1" applyBorder="1" applyAlignment="1">
      <alignment horizontal="center" vertical="center" wrapText="1"/>
    </xf>
    <xf numFmtId="14" fontId="65" fillId="70" borderId="7" xfId="0" applyNumberFormat="1" applyFont="1" applyFill="1" applyBorder="1" applyAlignment="1">
      <alignment horizontal="center" vertical="center" wrapText="1"/>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DF56-6B1D-45FF-B8D3-CDB40FE35244}">
  <dimension ref="B4:N33"/>
  <sheetViews>
    <sheetView workbookViewId="0">
      <selection activeCell="B14" sqref="B14:I24"/>
    </sheetView>
  </sheetViews>
  <sheetFormatPr defaultRowHeight="10.5" x14ac:dyDescent="0.15"/>
  <cols>
    <col min="1" max="1" width="9.140625" style="23"/>
    <col min="2" max="2" width="32.5703125" style="23" bestFit="1" customWidth="1"/>
    <col min="3" max="3" width="22.140625" style="23" bestFit="1" customWidth="1"/>
    <col min="4" max="16384" width="9.140625" style="23"/>
  </cols>
  <sheetData>
    <row r="4" spans="2:9" x14ac:dyDescent="0.15">
      <c r="B4" s="235" t="s">
        <v>1250</v>
      </c>
      <c r="C4" s="235"/>
    </row>
    <row r="5" spans="2:9" x14ac:dyDescent="0.15">
      <c r="B5" s="23" t="s">
        <v>1201</v>
      </c>
      <c r="C5" s="23" t="s">
        <v>1047</v>
      </c>
    </row>
    <row r="6" spans="2:9" x14ac:dyDescent="0.15">
      <c r="B6" s="23" t="s">
        <v>1202</v>
      </c>
      <c r="C6" s="173">
        <v>13538530</v>
      </c>
    </row>
    <row r="7" spans="2:9" x14ac:dyDescent="0.15">
      <c r="B7" s="23" t="s">
        <v>1315</v>
      </c>
      <c r="C7" s="173" t="s">
        <v>1316</v>
      </c>
    </row>
    <row r="8" spans="2:9" x14ac:dyDescent="0.15">
      <c r="B8" s="23" t="s">
        <v>1199</v>
      </c>
      <c r="C8" s="179">
        <v>44926</v>
      </c>
    </row>
    <row r="9" spans="2:9" x14ac:dyDescent="0.15">
      <c r="B9" s="190" t="s">
        <v>1200</v>
      </c>
      <c r="C9" s="190" t="s">
        <v>1174</v>
      </c>
    </row>
    <row r="13" spans="2:9" x14ac:dyDescent="0.15">
      <c r="B13" s="234" t="s">
        <v>1251</v>
      </c>
      <c r="C13" s="234"/>
      <c r="D13" s="234"/>
      <c r="E13" s="234"/>
      <c r="F13" s="234"/>
      <c r="G13" s="234"/>
    </row>
    <row r="14" spans="2:9" ht="10.5" customHeight="1" x14ac:dyDescent="0.15">
      <c r="B14" s="236" t="s">
        <v>1421</v>
      </c>
      <c r="C14" s="236"/>
      <c r="D14" s="236"/>
      <c r="E14" s="236"/>
      <c r="F14" s="236"/>
      <c r="G14" s="236"/>
      <c r="H14" s="236"/>
      <c r="I14" s="236"/>
    </row>
    <row r="15" spans="2:9" x14ac:dyDescent="0.15">
      <c r="B15" s="237"/>
      <c r="C15" s="237"/>
      <c r="D15" s="237"/>
      <c r="E15" s="237"/>
      <c r="F15" s="237"/>
      <c r="G15" s="237"/>
      <c r="H15" s="237"/>
      <c r="I15" s="237"/>
    </row>
    <row r="16" spans="2:9" x14ac:dyDescent="0.15">
      <c r="B16" s="237"/>
      <c r="C16" s="237"/>
      <c r="D16" s="237"/>
      <c r="E16" s="237"/>
      <c r="F16" s="237"/>
      <c r="G16" s="237"/>
      <c r="H16" s="237"/>
      <c r="I16" s="237"/>
    </row>
    <row r="17" spans="2:14" x14ac:dyDescent="0.15">
      <c r="B17" s="237"/>
      <c r="C17" s="237"/>
      <c r="D17" s="237"/>
      <c r="E17" s="237"/>
      <c r="F17" s="237"/>
      <c r="G17" s="237"/>
      <c r="H17" s="237"/>
      <c r="I17" s="237"/>
    </row>
    <row r="18" spans="2:14" x14ac:dyDescent="0.15">
      <c r="B18" s="237"/>
      <c r="C18" s="237"/>
      <c r="D18" s="237"/>
      <c r="E18" s="237"/>
      <c r="F18" s="237"/>
      <c r="G18" s="237"/>
      <c r="H18" s="237"/>
      <c r="I18" s="237"/>
    </row>
    <row r="19" spans="2:14" x14ac:dyDescent="0.15">
      <c r="B19" s="237"/>
      <c r="C19" s="237"/>
      <c r="D19" s="237"/>
      <c r="E19" s="237"/>
      <c r="F19" s="237"/>
      <c r="G19" s="237"/>
      <c r="H19" s="237"/>
      <c r="I19" s="237"/>
    </row>
    <row r="20" spans="2:14" x14ac:dyDescent="0.15">
      <c r="B20" s="237"/>
      <c r="C20" s="237"/>
      <c r="D20" s="237"/>
      <c r="E20" s="237"/>
      <c r="F20" s="237"/>
      <c r="G20" s="237"/>
      <c r="H20" s="237"/>
      <c r="I20" s="237"/>
    </row>
    <row r="21" spans="2:14" x14ac:dyDescent="0.15">
      <c r="B21" s="237"/>
      <c r="C21" s="237"/>
      <c r="D21" s="237"/>
      <c r="E21" s="237"/>
      <c r="F21" s="237"/>
      <c r="G21" s="237"/>
      <c r="H21" s="237"/>
      <c r="I21" s="237"/>
    </row>
    <row r="22" spans="2:14" x14ac:dyDescent="0.15">
      <c r="B22" s="237"/>
      <c r="C22" s="237"/>
      <c r="D22" s="237"/>
      <c r="E22" s="237"/>
      <c r="F22" s="237"/>
      <c r="G22" s="237"/>
      <c r="H22" s="237"/>
      <c r="I22" s="237"/>
    </row>
    <row r="23" spans="2:14" x14ac:dyDescent="0.15">
      <c r="B23" s="237"/>
      <c r="C23" s="237"/>
      <c r="D23" s="237"/>
      <c r="E23" s="237"/>
      <c r="F23" s="237"/>
      <c r="G23" s="237"/>
      <c r="H23" s="237"/>
      <c r="I23" s="237"/>
    </row>
    <row r="24" spans="2:14" x14ac:dyDescent="0.15">
      <c r="B24" s="238"/>
      <c r="C24" s="238"/>
      <c r="D24" s="238"/>
      <c r="E24" s="238"/>
      <c r="F24" s="238"/>
      <c r="G24" s="238"/>
      <c r="H24" s="238"/>
      <c r="I24" s="238"/>
    </row>
    <row r="29" spans="2:14" x14ac:dyDescent="0.15">
      <c r="B29" s="234" t="s">
        <v>1173</v>
      </c>
      <c r="C29" s="234"/>
      <c r="D29" s="234"/>
      <c r="E29" s="234"/>
      <c r="F29" s="234"/>
      <c r="G29" s="234"/>
    </row>
    <row r="30" spans="2:14" ht="10.5" customHeight="1" x14ac:dyDescent="0.15">
      <c r="B30" s="236" t="s">
        <v>1252</v>
      </c>
      <c r="C30" s="236"/>
      <c r="D30" s="236"/>
      <c r="E30" s="236"/>
      <c r="F30" s="236"/>
      <c r="G30" s="236"/>
      <c r="H30" s="236"/>
      <c r="I30" s="236"/>
      <c r="J30" s="178"/>
      <c r="K30" s="178"/>
      <c r="L30" s="178"/>
      <c r="M30" s="178"/>
      <c r="N30" s="178"/>
    </row>
    <row r="31" spans="2:14" x14ac:dyDescent="0.15">
      <c r="B31" s="237"/>
      <c r="C31" s="237"/>
      <c r="D31" s="237"/>
      <c r="E31" s="237"/>
      <c r="F31" s="237"/>
      <c r="G31" s="237"/>
      <c r="H31" s="237"/>
      <c r="I31" s="237"/>
      <c r="J31" s="178"/>
      <c r="K31" s="178"/>
      <c r="L31" s="178"/>
      <c r="M31" s="178"/>
      <c r="N31" s="178"/>
    </row>
    <row r="32" spans="2:14" x14ac:dyDescent="0.15">
      <c r="B32" s="237"/>
      <c r="C32" s="237"/>
      <c r="D32" s="237"/>
      <c r="E32" s="237"/>
      <c r="F32" s="237"/>
      <c r="G32" s="237"/>
      <c r="H32" s="237"/>
      <c r="I32" s="237"/>
      <c r="J32" s="178"/>
      <c r="K32" s="178"/>
      <c r="L32" s="178"/>
      <c r="M32" s="178"/>
      <c r="N32" s="178"/>
    </row>
    <row r="33" spans="2:14" x14ac:dyDescent="0.15">
      <c r="B33" s="238"/>
      <c r="C33" s="238"/>
      <c r="D33" s="238"/>
      <c r="E33" s="238"/>
      <c r="F33" s="238"/>
      <c r="G33" s="238"/>
      <c r="H33" s="238"/>
      <c r="I33" s="238"/>
      <c r="J33" s="178"/>
      <c r="K33" s="178"/>
      <c r="L33" s="178"/>
      <c r="M33" s="178"/>
      <c r="N33" s="178"/>
    </row>
  </sheetData>
  <mergeCells count="5">
    <mergeCell ref="B13:G13"/>
    <mergeCell ref="B4:C4"/>
    <mergeCell ref="B29:G29"/>
    <mergeCell ref="B30:I33"/>
    <mergeCell ref="B14:I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E7CE-2133-418A-B65C-773DB3C52FDF}">
  <dimension ref="A1:K5"/>
  <sheetViews>
    <sheetView workbookViewId="0"/>
  </sheetViews>
  <sheetFormatPr defaultRowHeight="14.25" x14ac:dyDescent="0.2"/>
  <cols>
    <col min="1" max="1" width="22" style="21" customWidth="1"/>
    <col min="2" max="2" width="35.42578125" style="21" customWidth="1"/>
    <col min="3" max="8" width="24.5703125" style="22" customWidth="1"/>
    <col min="9" max="16384" width="9.140625" style="21"/>
  </cols>
  <sheetData>
    <row r="1" spans="1:11" s="23" customFormat="1" ht="15" x14ac:dyDescent="0.25">
      <c r="A1" s="94" t="s">
        <v>1042</v>
      </c>
    </row>
    <row r="2" spans="1:11" ht="26.25" customHeight="1" x14ac:dyDescent="0.2">
      <c r="A2" s="244" t="s">
        <v>1232</v>
      </c>
      <c r="B2" s="245"/>
      <c r="C2" s="245"/>
      <c r="D2" s="245"/>
      <c r="E2" s="245"/>
      <c r="F2" s="245"/>
      <c r="G2" s="245"/>
      <c r="H2" s="176"/>
    </row>
    <row r="3" spans="1:11" x14ac:dyDescent="0.2">
      <c r="A3" s="264" t="s">
        <v>1233</v>
      </c>
      <c r="B3" s="264" t="s">
        <v>1234</v>
      </c>
      <c r="C3" s="261" t="s">
        <v>1235</v>
      </c>
      <c r="D3" s="262"/>
      <c r="E3" s="262"/>
      <c r="F3" s="262"/>
      <c r="G3" s="262"/>
      <c r="H3" s="266" t="s">
        <v>1241</v>
      </c>
    </row>
    <row r="4" spans="1:11" ht="21" x14ac:dyDescent="0.2">
      <c r="A4" s="265"/>
      <c r="B4" s="265"/>
      <c r="C4" s="192" t="s">
        <v>1236</v>
      </c>
      <c r="D4" s="192" t="s">
        <v>1237</v>
      </c>
      <c r="E4" s="192" t="s">
        <v>1238</v>
      </c>
      <c r="F4" s="192" t="s">
        <v>1239</v>
      </c>
      <c r="G4" s="193" t="s">
        <v>1240</v>
      </c>
      <c r="H4" s="267"/>
    </row>
    <row r="5" spans="1:11" x14ac:dyDescent="0.2">
      <c r="A5" s="17" t="s">
        <v>1047</v>
      </c>
      <c r="B5" s="62" t="s">
        <v>1236</v>
      </c>
      <c r="C5" s="183" t="s">
        <v>185</v>
      </c>
      <c r="D5" s="183"/>
      <c r="E5" s="183"/>
      <c r="F5" s="183"/>
      <c r="G5" s="183"/>
      <c r="H5" s="183" t="s">
        <v>1242</v>
      </c>
      <c r="I5" s="27"/>
      <c r="J5" s="27"/>
      <c r="K5" s="27"/>
    </row>
  </sheetData>
  <mergeCells count="5">
    <mergeCell ref="A2:G2"/>
    <mergeCell ref="C3:G3"/>
    <mergeCell ref="A3:A4"/>
    <mergeCell ref="B3:B4"/>
    <mergeCell ref="H3:H4"/>
  </mergeCells>
  <hyperlinks>
    <hyperlink ref="A1" location="Forside!A1" display="Tilbage til forside" xr:uid="{0F9AB828-7EC3-4B62-99DC-EE5A8EABF8B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A2CF-EC8D-4650-BBC2-321C3F17413C}">
  <dimension ref="A1:C5"/>
  <sheetViews>
    <sheetView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1243</v>
      </c>
      <c r="B2" s="245"/>
      <c r="C2" s="246"/>
    </row>
    <row r="3" spans="1:3" x14ac:dyDescent="0.2">
      <c r="A3" s="253"/>
      <c r="B3" s="254"/>
      <c r="C3" s="43" t="s">
        <v>634</v>
      </c>
    </row>
    <row r="4" spans="1:3" x14ac:dyDescent="0.2">
      <c r="A4" s="17" t="s">
        <v>620</v>
      </c>
      <c r="B4" s="18" t="s">
        <v>1244</v>
      </c>
      <c r="C4" s="18" t="s">
        <v>1169</v>
      </c>
    </row>
    <row r="5" spans="1:3" ht="21" x14ac:dyDescent="0.2">
      <c r="A5" s="17" t="s">
        <v>678</v>
      </c>
      <c r="B5" s="18" t="s">
        <v>1245</v>
      </c>
      <c r="C5" s="18" t="s">
        <v>1319</v>
      </c>
    </row>
  </sheetData>
  <mergeCells count="2">
    <mergeCell ref="A2:C2"/>
    <mergeCell ref="A3:B3"/>
  </mergeCells>
  <hyperlinks>
    <hyperlink ref="A1" location="Forside!A1" display="Tilbage til forside" xr:uid="{8D6317B1-2DDF-4DDC-8DC9-DCEA57A2A7B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CDE5-1F85-4E46-8118-6C51EF8FE285}">
  <dimension ref="A1:I121"/>
  <sheetViews>
    <sheetView workbookViewId="0"/>
  </sheetViews>
  <sheetFormatPr defaultRowHeight="14.25" x14ac:dyDescent="0.2"/>
  <cols>
    <col min="1" max="1" width="9.140625" style="71"/>
    <col min="2" max="2" width="75.7109375" style="197" customWidth="1"/>
    <col min="3" max="3" width="16.7109375" style="80" customWidth="1"/>
    <col min="4" max="4" width="34.140625" style="80" customWidth="1"/>
    <col min="5" max="16384" width="9.140625" style="71"/>
  </cols>
  <sheetData>
    <row r="1" spans="1:9" s="70" customFormat="1" ht="15" x14ac:dyDescent="0.25">
      <c r="A1" s="94" t="s">
        <v>1042</v>
      </c>
      <c r="B1" s="194"/>
    </row>
    <row r="2" spans="1:9" ht="27" customHeight="1" x14ac:dyDescent="0.2">
      <c r="A2" s="244" t="s">
        <v>680</v>
      </c>
      <c r="B2" s="245"/>
      <c r="C2" s="245"/>
      <c r="D2" s="246"/>
    </row>
    <row r="3" spans="1:9" ht="21" x14ac:dyDescent="0.2">
      <c r="A3" s="271" t="s">
        <v>223</v>
      </c>
      <c r="B3" s="272"/>
      <c r="C3" s="72">
        <f>Indledning!$C$8</f>
        <v>44926</v>
      </c>
      <c r="D3" s="73" t="s">
        <v>1257</v>
      </c>
    </row>
    <row r="4" spans="1:9" x14ac:dyDescent="0.2">
      <c r="A4" s="268" t="s">
        <v>227</v>
      </c>
      <c r="B4" s="269"/>
      <c r="C4" s="269"/>
      <c r="D4" s="270"/>
      <c r="E4" s="74"/>
      <c r="F4" s="74"/>
      <c r="G4" s="74"/>
      <c r="H4" s="74"/>
      <c r="I4" s="74"/>
    </row>
    <row r="5" spans="1:9" ht="21" x14ac:dyDescent="0.2">
      <c r="A5" s="55">
        <v>1</v>
      </c>
      <c r="B5" s="45" t="s">
        <v>228</v>
      </c>
      <c r="C5" s="19">
        <v>347219</v>
      </c>
      <c r="D5" s="38" t="s">
        <v>229</v>
      </c>
      <c r="E5" s="74"/>
      <c r="F5" s="74"/>
      <c r="G5" s="74"/>
      <c r="H5" s="74"/>
      <c r="I5" s="74"/>
    </row>
    <row r="6" spans="1:9" x14ac:dyDescent="0.2">
      <c r="A6" s="55"/>
      <c r="B6" s="45" t="s">
        <v>230</v>
      </c>
      <c r="C6" s="19" t="s">
        <v>1424</v>
      </c>
      <c r="D6" s="75" t="s">
        <v>231</v>
      </c>
      <c r="E6" s="74"/>
      <c r="F6" s="74"/>
      <c r="G6" s="74"/>
      <c r="H6" s="74"/>
      <c r="I6" s="74"/>
    </row>
    <row r="7" spans="1:9" x14ac:dyDescent="0.2">
      <c r="A7" s="55"/>
      <c r="B7" s="45" t="s">
        <v>232</v>
      </c>
      <c r="C7" s="19" t="s">
        <v>1424</v>
      </c>
      <c r="D7" s="75" t="s">
        <v>231</v>
      </c>
      <c r="E7" s="74"/>
      <c r="F7" s="74"/>
      <c r="G7" s="74"/>
      <c r="H7" s="74"/>
      <c r="I7" s="74"/>
    </row>
    <row r="8" spans="1:9" x14ac:dyDescent="0.2">
      <c r="A8" s="55"/>
      <c r="B8" s="45" t="s">
        <v>233</v>
      </c>
      <c r="C8" s="19" t="s">
        <v>1424</v>
      </c>
      <c r="D8" s="75" t="s">
        <v>231</v>
      </c>
      <c r="E8" s="74"/>
      <c r="F8" s="74"/>
      <c r="G8" s="74"/>
      <c r="H8" s="74"/>
      <c r="I8" s="74"/>
    </row>
    <row r="9" spans="1:9" x14ac:dyDescent="0.2">
      <c r="A9" s="55">
        <v>2</v>
      </c>
      <c r="B9" s="45" t="s">
        <v>234</v>
      </c>
      <c r="C9" s="19">
        <v>1783613</v>
      </c>
      <c r="D9" s="75" t="s">
        <v>235</v>
      </c>
      <c r="E9" s="74"/>
      <c r="F9" s="74"/>
      <c r="G9" s="74"/>
      <c r="H9" s="74"/>
      <c r="I9" s="74"/>
    </row>
    <row r="10" spans="1:9" x14ac:dyDescent="0.2">
      <c r="A10" s="55">
        <v>3</v>
      </c>
      <c r="B10" s="45" t="s">
        <v>236</v>
      </c>
      <c r="C10" s="19">
        <v>87679</v>
      </c>
      <c r="D10" s="75" t="s">
        <v>237</v>
      </c>
    </row>
    <row r="11" spans="1:9" x14ac:dyDescent="0.2">
      <c r="A11" s="55" t="s">
        <v>1128</v>
      </c>
      <c r="B11" s="45" t="s">
        <v>238</v>
      </c>
      <c r="C11" s="19" t="s">
        <v>1424</v>
      </c>
      <c r="D11" s="75" t="s">
        <v>239</v>
      </c>
      <c r="E11" s="74"/>
      <c r="F11" s="74"/>
      <c r="G11" s="74"/>
      <c r="H11" s="74"/>
      <c r="I11" s="74"/>
    </row>
    <row r="12" spans="1:9" ht="31.5" x14ac:dyDescent="0.2">
      <c r="A12" s="55">
        <v>4</v>
      </c>
      <c r="B12" s="45" t="s">
        <v>240</v>
      </c>
      <c r="C12" s="19" t="s">
        <v>1424</v>
      </c>
      <c r="D12" s="75" t="s">
        <v>241</v>
      </c>
      <c r="E12" s="74"/>
      <c r="F12" s="74"/>
      <c r="G12" s="74"/>
      <c r="H12" s="74"/>
      <c r="I12" s="74"/>
    </row>
    <row r="13" spans="1:9" x14ac:dyDescent="0.2">
      <c r="A13" s="55">
        <v>5</v>
      </c>
      <c r="B13" s="45" t="s">
        <v>242</v>
      </c>
      <c r="C13" s="19" t="s">
        <v>1424</v>
      </c>
      <c r="D13" s="75" t="s">
        <v>243</v>
      </c>
      <c r="E13" s="74"/>
      <c r="F13" s="74"/>
      <c r="G13" s="74"/>
      <c r="H13" s="74"/>
      <c r="I13" s="74"/>
    </row>
    <row r="14" spans="1:9" ht="21" x14ac:dyDescent="0.2">
      <c r="A14" s="55" t="s">
        <v>1129</v>
      </c>
      <c r="B14" s="45" t="s">
        <v>244</v>
      </c>
      <c r="C14" s="19">
        <v>168312</v>
      </c>
      <c r="D14" s="75" t="s">
        <v>245</v>
      </c>
      <c r="E14" s="74"/>
      <c r="F14" s="74"/>
      <c r="G14" s="74"/>
      <c r="H14" s="74"/>
      <c r="I14" s="74"/>
    </row>
    <row r="15" spans="1:9" x14ac:dyDescent="0.2">
      <c r="A15" s="76">
        <v>6</v>
      </c>
      <c r="B15" s="77" t="s">
        <v>246</v>
      </c>
      <c r="C15" s="37">
        <v>2386823</v>
      </c>
      <c r="D15" s="75"/>
      <c r="E15" s="74"/>
      <c r="F15" s="74"/>
      <c r="G15" s="74"/>
      <c r="H15" s="74"/>
      <c r="I15" s="74"/>
    </row>
    <row r="16" spans="1:9" x14ac:dyDescent="0.2">
      <c r="A16" s="268" t="s">
        <v>247</v>
      </c>
      <c r="B16" s="269"/>
      <c r="C16" s="269"/>
      <c r="D16" s="270"/>
      <c r="E16" s="74"/>
      <c r="F16" s="74"/>
      <c r="G16" s="74"/>
      <c r="H16" s="74"/>
      <c r="I16" s="74"/>
    </row>
    <row r="17" spans="1:9" x14ac:dyDescent="0.2">
      <c r="A17" s="55">
        <v>7</v>
      </c>
      <c r="B17" s="45" t="s">
        <v>248</v>
      </c>
      <c r="C17" s="19">
        <v>-1782</v>
      </c>
      <c r="D17" s="38" t="s">
        <v>249</v>
      </c>
    </row>
    <row r="18" spans="1:9" ht="21" x14ac:dyDescent="0.2">
      <c r="A18" s="55">
        <v>8</v>
      </c>
      <c r="B18" s="45" t="s">
        <v>250</v>
      </c>
      <c r="C18" s="19">
        <v>-119321</v>
      </c>
      <c r="D18" s="38" t="s">
        <v>251</v>
      </c>
      <c r="E18" s="74"/>
      <c r="F18" s="74"/>
      <c r="G18" s="74"/>
      <c r="H18" s="74"/>
      <c r="I18" s="74"/>
    </row>
    <row r="19" spans="1:9" x14ac:dyDescent="0.2">
      <c r="A19" s="55">
        <v>9</v>
      </c>
      <c r="B19" s="45" t="s">
        <v>618</v>
      </c>
      <c r="C19" s="19" t="s">
        <v>1424</v>
      </c>
      <c r="D19" s="38"/>
      <c r="E19" s="74"/>
      <c r="F19" s="74"/>
      <c r="G19" s="74"/>
      <c r="H19" s="74"/>
      <c r="I19" s="74"/>
    </row>
    <row r="20" spans="1:9" ht="31.5" x14ac:dyDescent="0.2">
      <c r="A20" s="55">
        <v>10</v>
      </c>
      <c r="B20" s="45" t="s">
        <v>253</v>
      </c>
      <c r="C20" s="19" t="s">
        <v>1424</v>
      </c>
      <c r="D20" s="38" t="s">
        <v>254</v>
      </c>
      <c r="E20" s="74"/>
      <c r="F20" s="74"/>
      <c r="G20" s="74"/>
      <c r="H20" s="74"/>
      <c r="I20" s="74"/>
    </row>
    <row r="21" spans="1:9" x14ac:dyDescent="0.2">
      <c r="A21" s="55">
        <v>11</v>
      </c>
      <c r="B21" s="45" t="s">
        <v>255</v>
      </c>
      <c r="C21" s="19" t="s">
        <v>1424</v>
      </c>
      <c r="D21" s="38" t="s">
        <v>256</v>
      </c>
      <c r="E21" s="74"/>
      <c r="F21" s="74"/>
      <c r="G21" s="74"/>
      <c r="H21" s="74"/>
      <c r="I21" s="74"/>
    </row>
    <row r="22" spans="1:9" ht="21" x14ac:dyDescent="0.2">
      <c r="A22" s="55">
        <v>12</v>
      </c>
      <c r="B22" s="45" t="s">
        <v>257</v>
      </c>
      <c r="C22" s="19" t="s">
        <v>1424</v>
      </c>
      <c r="D22" s="38" t="s">
        <v>258</v>
      </c>
      <c r="E22" s="74"/>
      <c r="F22" s="74"/>
      <c r="G22" s="74"/>
      <c r="H22" s="74"/>
      <c r="I22" s="74"/>
    </row>
    <row r="23" spans="1:9" ht="21" x14ac:dyDescent="0.2">
      <c r="A23" s="55">
        <v>13</v>
      </c>
      <c r="B23" s="45" t="s">
        <v>259</v>
      </c>
      <c r="C23" s="19" t="s">
        <v>1424</v>
      </c>
      <c r="D23" s="38" t="s">
        <v>260</v>
      </c>
      <c r="E23" s="74"/>
      <c r="F23" s="74"/>
      <c r="G23" s="74"/>
      <c r="H23" s="74"/>
      <c r="I23" s="74"/>
    </row>
    <row r="24" spans="1:9" ht="21" x14ac:dyDescent="0.2">
      <c r="A24" s="55">
        <v>14</v>
      </c>
      <c r="B24" s="45" t="s">
        <v>261</v>
      </c>
      <c r="C24" s="19" t="s">
        <v>1424</v>
      </c>
      <c r="D24" s="38" t="s">
        <v>262</v>
      </c>
      <c r="E24" s="74"/>
      <c r="F24" s="74"/>
      <c r="G24" s="74"/>
      <c r="H24" s="74"/>
      <c r="I24" s="74"/>
    </row>
    <row r="25" spans="1:9" ht="21" x14ac:dyDescent="0.2">
      <c r="A25" s="55">
        <v>15</v>
      </c>
      <c r="B25" s="45" t="s">
        <v>263</v>
      </c>
      <c r="C25" s="19" t="s">
        <v>1424</v>
      </c>
      <c r="D25" s="38" t="s">
        <v>264</v>
      </c>
    </row>
    <row r="26" spans="1:9" ht="21" x14ac:dyDescent="0.2">
      <c r="A26" s="55">
        <v>16</v>
      </c>
      <c r="B26" s="45" t="s">
        <v>265</v>
      </c>
      <c r="C26" s="19">
        <v>-3924</v>
      </c>
      <c r="D26" s="38" t="s">
        <v>266</v>
      </c>
      <c r="E26" s="74"/>
      <c r="F26" s="74"/>
      <c r="G26" s="74"/>
      <c r="H26" s="74"/>
      <c r="I26" s="74"/>
    </row>
    <row r="27" spans="1:9" ht="31.5" x14ac:dyDescent="0.2">
      <c r="A27" s="55">
        <v>17</v>
      </c>
      <c r="B27" s="45" t="s">
        <v>267</v>
      </c>
      <c r="C27" s="19" t="s">
        <v>1424</v>
      </c>
      <c r="D27" s="38" t="s">
        <v>268</v>
      </c>
      <c r="E27" s="74"/>
      <c r="F27" s="74"/>
      <c r="G27" s="74"/>
      <c r="H27" s="74"/>
      <c r="I27" s="74"/>
    </row>
    <row r="28" spans="1:9" ht="42" x14ac:dyDescent="0.2">
      <c r="A28" s="55">
        <v>18</v>
      </c>
      <c r="B28" s="45" t="s">
        <v>269</v>
      </c>
      <c r="C28" s="19" t="s">
        <v>1424</v>
      </c>
      <c r="D28" s="38" t="s">
        <v>270</v>
      </c>
      <c r="E28" s="74"/>
      <c r="F28" s="74"/>
      <c r="G28" s="74"/>
      <c r="H28" s="74"/>
      <c r="I28" s="74"/>
    </row>
    <row r="29" spans="1:9" ht="52.5" x14ac:dyDescent="0.2">
      <c r="A29" s="55">
        <v>19</v>
      </c>
      <c r="B29" s="45" t="s">
        <v>271</v>
      </c>
      <c r="C29" s="19" t="s">
        <v>1424</v>
      </c>
      <c r="D29" s="38" t="s">
        <v>272</v>
      </c>
      <c r="E29" s="74"/>
      <c r="F29" s="74"/>
      <c r="G29" s="74"/>
      <c r="H29" s="74"/>
      <c r="I29" s="74"/>
    </row>
    <row r="30" spans="1:9" x14ac:dyDescent="0.2">
      <c r="A30" s="55">
        <v>20</v>
      </c>
      <c r="B30" s="45" t="s">
        <v>618</v>
      </c>
      <c r="C30" s="19" t="s">
        <v>1424</v>
      </c>
      <c r="D30" s="38"/>
      <c r="E30" s="74"/>
      <c r="F30" s="74"/>
      <c r="G30" s="74"/>
      <c r="H30" s="74"/>
      <c r="I30" s="74"/>
    </row>
    <row r="31" spans="1:9" ht="21" x14ac:dyDescent="0.2">
      <c r="A31" s="55" t="s">
        <v>377</v>
      </c>
      <c r="B31" s="45" t="s">
        <v>273</v>
      </c>
      <c r="C31" s="19" t="s">
        <v>1424</v>
      </c>
      <c r="D31" s="38" t="s">
        <v>274</v>
      </c>
      <c r="E31" s="74"/>
      <c r="F31" s="74"/>
      <c r="G31" s="74"/>
      <c r="H31" s="74"/>
      <c r="I31" s="74"/>
    </row>
    <row r="32" spans="1:9" ht="21" x14ac:dyDescent="0.2">
      <c r="A32" s="55" t="s">
        <v>378</v>
      </c>
      <c r="B32" s="45" t="s">
        <v>275</v>
      </c>
      <c r="C32" s="19" t="s">
        <v>1424</v>
      </c>
      <c r="D32" s="38" t="s">
        <v>276</v>
      </c>
      <c r="E32" s="74"/>
      <c r="F32" s="74"/>
      <c r="G32" s="74"/>
      <c r="H32" s="74"/>
      <c r="I32" s="74"/>
    </row>
    <row r="33" spans="1:9" ht="42" x14ac:dyDescent="0.2">
      <c r="A33" s="55" t="s">
        <v>379</v>
      </c>
      <c r="B33" s="45" t="s">
        <v>277</v>
      </c>
      <c r="C33" s="19" t="s">
        <v>1424</v>
      </c>
      <c r="D33" s="38" t="s">
        <v>278</v>
      </c>
      <c r="E33" s="74"/>
      <c r="F33" s="74"/>
      <c r="G33" s="74"/>
      <c r="H33" s="74"/>
      <c r="I33" s="74"/>
    </row>
    <row r="34" spans="1:9" ht="21" x14ac:dyDescent="0.2">
      <c r="A34" s="55" t="s">
        <v>1130</v>
      </c>
      <c r="B34" s="45" t="s">
        <v>279</v>
      </c>
      <c r="C34" s="19" t="s">
        <v>1424</v>
      </c>
      <c r="D34" s="38" t="s">
        <v>280</v>
      </c>
      <c r="E34" s="74"/>
      <c r="F34" s="74"/>
      <c r="G34" s="74"/>
      <c r="H34" s="74"/>
      <c r="I34" s="74"/>
    </row>
    <row r="35" spans="1:9" ht="31.5" x14ac:dyDescent="0.2">
      <c r="A35" s="55">
        <v>21</v>
      </c>
      <c r="B35" s="45" t="s">
        <v>281</v>
      </c>
      <c r="C35" s="19" t="s">
        <v>1424</v>
      </c>
      <c r="D35" s="38" t="s">
        <v>282</v>
      </c>
      <c r="E35" s="74"/>
      <c r="F35" s="74"/>
      <c r="G35" s="74"/>
      <c r="H35" s="74"/>
      <c r="I35" s="74"/>
    </row>
    <row r="36" spans="1:9" x14ac:dyDescent="0.2">
      <c r="A36" s="55">
        <v>22</v>
      </c>
      <c r="B36" s="45" t="s">
        <v>617</v>
      </c>
      <c r="C36" s="19" t="s">
        <v>1424</v>
      </c>
      <c r="D36" s="38" t="s">
        <v>283</v>
      </c>
      <c r="E36" s="74"/>
      <c r="F36" s="74"/>
      <c r="G36" s="74"/>
      <c r="H36" s="74"/>
      <c r="I36" s="74"/>
    </row>
    <row r="37" spans="1:9" s="78" customFormat="1" ht="31.5" x14ac:dyDescent="0.2">
      <c r="A37" s="55">
        <v>23</v>
      </c>
      <c r="B37" s="45" t="s">
        <v>284</v>
      </c>
      <c r="C37" s="19" t="s">
        <v>1424</v>
      </c>
      <c r="D37" s="38" t="s">
        <v>285</v>
      </c>
      <c r="E37" s="79"/>
      <c r="F37" s="79"/>
      <c r="G37" s="79"/>
      <c r="H37" s="79"/>
      <c r="I37" s="79"/>
    </row>
    <row r="38" spans="1:9" x14ac:dyDescent="0.2">
      <c r="A38" s="55">
        <v>24</v>
      </c>
      <c r="B38" s="45" t="s">
        <v>618</v>
      </c>
      <c r="C38" s="19" t="s">
        <v>1424</v>
      </c>
      <c r="D38" s="38"/>
    </row>
    <row r="39" spans="1:9" ht="31.5" x14ac:dyDescent="0.2">
      <c r="A39" s="55">
        <v>25</v>
      </c>
      <c r="B39" s="45" t="s">
        <v>286</v>
      </c>
      <c r="C39" s="19" t="s">
        <v>1424</v>
      </c>
      <c r="D39" s="38" t="s">
        <v>282</v>
      </c>
    </row>
    <row r="40" spans="1:9" x14ac:dyDescent="0.2">
      <c r="A40" s="55" t="s">
        <v>1131</v>
      </c>
      <c r="B40" s="45" t="s">
        <v>288</v>
      </c>
      <c r="C40" s="19" t="s">
        <v>1424</v>
      </c>
      <c r="D40" s="38" t="s">
        <v>289</v>
      </c>
    </row>
    <row r="41" spans="1:9" x14ac:dyDescent="0.2">
      <c r="A41" s="55" t="s">
        <v>290</v>
      </c>
      <c r="B41" s="45" t="s">
        <v>291</v>
      </c>
      <c r="C41" s="19" t="s">
        <v>1424</v>
      </c>
      <c r="D41" s="38" t="s">
        <v>292</v>
      </c>
    </row>
    <row r="42" spans="1:9" x14ac:dyDescent="0.2">
      <c r="A42" s="55">
        <v>26</v>
      </c>
      <c r="B42" s="45" t="s">
        <v>618</v>
      </c>
      <c r="C42" s="19" t="s">
        <v>1424</v>
      </c>
      <c r="D42" s="38"/>
    </row>
    <row r="43" spans="1:9" ht="21" x14ac:dyDescent="0.2">
      <c r="A43" s="55">
        <v>27</v>
      </c>
      <c r="B43" s="45" t="s">
        <v>293</v>
      </c>
      <c r="C43" s="19" t="s">
        <v>1424</v>
      </c>
      <c r="D43" s="38" t="s">
        <v>294</v>
      </c>
    </row>
    <row r="44" spans="1:9" x14ac:dyDescent="0.2">
      <c r="A44" s="55" t="s">
        <v>380</v>
      </c>
      <c r="B44" s="45" t="s">
        <v>381</v>
      </c>
      <c r="C44" s="19">
        <v>-5835</v>
      </c>
      <c r="D44" s="38"/>
    </row>
    <row r="45" spans="1:9" x14ac:dyDescent="0.2">
      <c r="A45" s="76">
        <v>28</v>
      </c>
      <c r="B45" s="195" t="s">
        <v>295</v>
      </c>
      <c r="C45" s="37">
        <v>-130862</v>
      </c>
      <c r="D45" s="75"/>
    </row>
    <row r="46" spans="1:9" x14ac:dyDescent="0.2">
      <c r="A46" s="76">
        <v>29</v>
      </c>
      <c r="B46" s="195" t="s">
        <v>296</v>
      </c>
      <c r="C46" s="37">
        <v>2255961</v>
      </c>
      <c r="D46" s="75"/>
    </row>
    <row r="47" spans="1:9" x14ac:dyDescent="0.2">
      <c r="A47" s="268" t="s">
        <v>297</v>
      </c>
      <c r="B47" s="269"/>
      <c r="C47" s="269"/>
      <c r="D47" s="270"/>
    </row>
    <row r="48" spans="1:9" x14ac:dyDescent="0.2">
      <c r="A48" s="55">
        <v>30</v>
      </c>
      <c r="B48" s="45" t="s">
        <v>228</v>
      </c>
      <c r="C48" s="19" t="s">
        <v>1424</v>
      </c>
      <c r="D48" s="38" t="s">
        <v>298</v>
      </c>
    </row>
    <row r="49" spans="1:4" x14ac:dyDescent="0.2">
      <c r="A49" s="55">
        <v>31</v>
      </c>
      <c r="B49" s="45" t="s">
        <v>299</v>
      </c>
      <c r="C49" s="19" t="s">
        <v>1424</v>
      </c>
      <c r="D49" s="38"/>
    </row>
    <row r="50" spans="1:4" x14ac:dyDescent="0.2">
      <c r="A50" s="55">
        <v>32</v>
      </c>
      <c r="B50" s="45" t="s">
        <v>300</v>
      </c>
      <c r="C50" s="19" t="s">
        <v>1424</v>
      </c>
      <c r="D50" s="38"/>
    </row>
    <row r="51" spans="1:4" ht="21" x14ac:dyDescent="0.2">
      <c r="A51" s="55">
        <v>33</v>
      </c>
      <c r="B51" s="45" t="s">
        <v>301</v>
      </c>
      <c r="C51" s="19" t="s">
        <v>1424</v>
      </c>
      <c r="D51" s="38" t="s">
        <v>302</v>
      </c>
    </row>
    <row r="52" spans="1:4" ht="21" x14ac:dyDescent="0.2">
      <c r="A52" s="55" t="s">
        <v>382</v>
      </c>
      <c r="B52" s="45" t="s">
        <v>383</v>
      </c>
      <c r="C52" s="19" t="s">
        <v>1424</v>
      </c>
      <c r="D52" s="38"/>
    </row>
    <row r="53" spans="1:4" ht="21" x14ac:dyDescent="0.2">
      <c r="A53" s="55" t="s">
        <v>384</v>
      </c>
      <c r="B53" s="45" t="s">
        <v>385</v>
      </c>
      <c r="C53" s="19" t="s">
        <v>1424</v>
      </c>
      <c r="D53" s="38"/>
    </row>
    <row r="54" spans="1:4" ht="31.5" x14ac:dyDescent="0.2">
      <c r="A54" s="55">
        <v>34</v>
      </c>
      <c r="B54" s="45" t="s">
        <v>303</v>
      </c>
      <c r="C54" s="19" t="s">
        <v>1424</v>
      </c>
      <c r="D54" s="38" t="s">
        <v>304</v>
      </c>
    </row>
    <row r="55" spans="1:4" x14ac:dyDescent="0.2">
      <c r="A55" s="55">
        <v>35</v>
      </c>
      <c r="B55" s="45" t="s">
        <v>305</v>
      </c>
      <c r="C55" s="19" t="s">
        <v>1424</v>
      </c>
      <c r="D55" s="38" t="s">
        <v>302</v>
      </c>
    </row>
    <row r="56" spans="1:4" x14ac:dyDescent="0.2">
      <c r="A56" s="76">
        <v>36</v>
      </c>
      <c r="B56" s="195" t="s">
        <v>306</v>
      </c>
      <c r="C56" s="37" t="s">
        <v>1424</v>
      </c>
      <c r="D56" s="75"/>
    </row>
    <row r="57" spans="1:4" x14ac:dyDescent="0.2">
      <c r="A57" s="268" t="s">
        <v>307</v>
      </c>
      <c r="B57" s="269"/>
      <c r="C57" s="269"/>
      <c r="D57" s="270"/>
    </row>
    <row r="58" spans="1:4" ht="31.5" x14ac:dyDescent="0.2">
      <c r="A58" s="55">
        <v>37</v>
      </c>
      <c r="B58" s="45" t="s">
        <v>308</v>
      </c>
      <c r="C58" s="19" t="s">
        <v>1424</v>
      </c>
      <c r="D58" s="38" t="s">
        <v>309</v>
      </c>
    </row>
    <row r="59" spans="1:4" ht="42" x14ac:dyDescent="0.2">
      <c r="A59" s="55">
        <v>38</v>
      </c>
      <c r="B59" s="45" t="s">
        <v>310</v>
      </c>
      <c r="C59" s="19" t="s">
        <v>1424</v>
      </c>
      <c r="D59" s="38" t="s">
        <v>311</v>
      </c>
    </row>
    <row r="60" spans="1:4" ht="42" x14ac:dyDescent="0.2">
      <c r="A60" s="55">
        <v>39</v>
      </c>
      <c r="B60" s="45" t="s">
        <v>312</v>
      </c>
      <c r="C60" s="19" t="s">
        <v>1424</v>
      </c>
      <c r="D60" s="38" t="s">
        <v>313</v>
      </c>
    </row>
    <row r="61" spans="1:4" ht="42" x14ac:dyDescent="0.2">
      <c r="A61" s="55">
        <v>40</v>
      </c>
      <c r="B61" s="45" t="s">
        <v>314</v>
      </c>
      <c r="C61" s="19" t="s">
        <v>1424</v>
      </c>
      <c r="D61" s="38" t="s">
        <v>315</v>
      </c>
    </row>
    <row r="62" spans="1:4" x14ac:dyDescent="0.2">
      <c r="A62" s="55">
        <v>41</v>
      </c>
      <c r="B62" s="45" t="s">
        <v>252</v>
      </c>
      <c r="C62" s="19" t="s">
        <v>1424</v>
      </c>
      <c r="D62" s="38"/>
    </row>
    <row r="63" spans="1:4" ht="21" x14ac:dyDescent="0.2">
      <c r="A63" s="55">
        <v>42</v>
      </c>
      <c r="B63" s="45" t="s">
        <v>316</v>
      </c>
      <c r="C63" s="19" t="s">
        <v>1424</v>
      </c>
      <c r="D63" s="38" t="s">
        <v>317</v>
      </c>
    </row>
    <row r="64" spans="1:4" x14ac:dyDescent="0.2">
      <c r="A64" s="55" t="s">
        <v>386</v>
      </c>
      <c r="B64" s="45" t="s">
        <v>387</v>
      </c>
      <c r="C64" s="19" t="s">
        <v>1424</v>
      </c>
      <c r="D64" s="38"/>
    </row>
    <row r="65" spans="1:4" x14ac:dyDescent="0.2">
      <c r="A65" s="76">
        <v>43</v>
      </c>
      <c r="B65" s="195" t="s">
        <v>318</v>
      </c>
      <c r="C65" s="37" t="s">
        <v>1424</v>
      </c>
      <c r="D65" s="75"/>
    </row>
    <row r="66" spans="1:4" x14ac:dyDescent="0.2">
      <c r="A66" s="76">
        <v>44</v>
      </c>
      <c r="B66" s="195" t="s">
        <v>319</v>
      </c>
      <c r="C66" s="37" t="s">
        <v>1424</v>
      </c>
      <c r="D66" s="75"/>
    </row>
    <row r="67" spans="1:4" x14ac:dyDescent="0.2">
      <c r="A67" s="76">
        <v>45</v>
      </c>
      <c r="B67" s="196" t="s">
        <v>320</v>
      </c>
      <c r="C67" s="37">
        <v>2255961</v>
      </c>
      <c r="D67" s="75"/>
    </row>
    <row r="68" spans="1:4" x14ac:dyDescent="0.2">
      <c r="A68" s="268" t="s">
        <v>1135</v>
      </c>
      <c r="B68" s="269"/>
      <c r="C68" s="269"/>
      <c r="D68" s="270"/>
    </row>
    <row r="69" spans="1:4" x14ac:dyDescent="0.2">
      <c r="A69" s="55">
        <v>46</v>
      </c>
      <c r="B69" s="45" t="s">
        <v>228</v>
      </c>
      <c r="C69" s="19">
        <v>100000</v>
      </c>
      <c r="D69" s="38" t="s">
        <v>321</v>
      </c>
    </row>
    <row r="70" spans="1:4" ht="21" x14ac:dyDescent="0.2">
      <c r="A70" s="55">
        <v>47</v>
      </c>
      <c r="B70" s="45" t="s">
        <v>322</v>
      </c>
      <c r="C70" s="19" t="s">
        <v>1424</v>
      </c>
      <c r="D70" s="38" t="s">
        <v>323</v>
      </c>
    </row>
    <row r="71" spans="1:4" ht="21" x14ac:dyDescent="0.2">
      <c r="A71" s="55" t="s">
        <v>388</v>
      </c>
      <c r="B71" s="45" t="s">
        <v>389</v>
      </c>
      <c r="C71" s="19" t="s">
        <v>1424</v>
      </c>
      <c r="D71" s="38"/>
    </row>
    <row r="72" spans="1:4" ht="21" x14ac:dyDescent="0.2">
      <c r="A72" s="55" t="s">
        <v>390</v>
      </c>
      <c r="B72" s="45" t="s">
        <v>391</v>
      </c>
      <c r="C72" s="19" t="s">
        <v>1424</v>
      </c>
      <c r="D72" s="38"/>
    </row>
    <row r="73" spans="1:4" ht="31.5" x14ac:dyDescent="0.2">
      <c r="A73" s="55">
        <v>48</v>
      </c>
      <c r="B73" s="45" t="s">
        <v>324</v>
      </c>
      <c r="C73" s="19" t="s">
        <v>1424</v>
      </c>
      <c r="D73" s="38" t="s">
        <v>325</v>
      </c>
    </row>
    <row r="74" spans="1:4" x14ac:dyDescent="0.2">
      <c r="A74" s="55">
        <v>49</v>
      </c>
      <c r="B74" s="45" t="s">
        <v>326</v>
      </c>
      <c r="C74" s="19" t="s">
        <v>1424</v>
      </c>
      <c r="D74" s="38" t="s">
        <v>323</v>
      </c>
    </row>
    <row r="75" spans="1:4" x14ac:dyDescent="0.2">
      <c r="A75" s="55">
        <v>50</v>
      </c>
      <c r="B75" s="45" t="s">
        <v>327</v>
      </c>
      <c r="C75" s="19">
        <v>13197</v>
      </c>
      <c r="D75" s="38" t="s">
        <v>328</v>
      </c>
    </row>
    <row r="76" spans="1:4" x14ac:dyDescent="0.2">
      <c r="A76" s="76">
        <v>51</v>
      </c>
      <c r="B76" s="196" t="s">
        <v>329</v>
      </c>
      <c r="C76" s="37">
        <v>113197</v>
      </c>
      <c r="D76" s="38"/>
    </row>
    <row r="77" spans="1:4" x14ac:dyDescent="0.2">
      <c r="A77" s="268" t="s">
        <v>330</v>
      </c>
      <c r="B77" s="269"/>
      <c r="C77" s="269"/>
      <c r="D77" s="270"/>
    </row>
    <row r="78" spans="1:4" ht="31.5" x14ac:dyDescent="0.2">
      <c r="A78" s="55">
        <v>52</v>
      </c>
      <c r="B78" s="45" t="s">
        <v>331</v>
      </c>
      <c r="C78" s="19" t="s">
        <v>1424</v>
      </c>
      <c r="D78" s="38" t="s">
        <v>332</v>
      </c>
    </row>
    <row r="79" spans="1:4" ht="42" x14ac:dyDescent="0.2">
      <c r="A79" s="55">
        <v>53</v>
      </c>
      <c r="B79" s="45" t="s">
        <v>333</v>
      </c>
      <c r="C79" s="19" t="s">
        <v>1424</v>
      </c>
      <c r="D79" s="38" t="s">
        <v>334</v>
      </c>
    </row>
    <row r="80" spans="1:4" ht="42" x14ac:dyDescent="0.2">
      <c r="A80" s="55">
        <v>54</v>
      </c>
      <c r="B80" s="45" t="s">
        <v>335</v>
      </c>
      <c r="C80" s="19" t="s">
        <v>1424</v>
      </c>
      <c r="D80" s="38" t="s">
        <v>336</v>
      </c>
    </row>
    <row r="81" spans="1:4" x14ac:dyDescent="0.2">
      <c r="A81" s="55" t="s">
        <v>1132</v>
      </c>
      <c r="B81" s="45" t="s">
        <v>618</v>
      </c>
      <c r="C81" s="19" t="s">
        <v>1424</v>
      </c>
      <c r="D81" s="38"/>
    </row>
    <row r="82" spans="1:4" ht="31.5" x14ac:dyDescent="0.2">
      <c r="A82" s="55">
        <v>55</v>
      </c>
      <c r="B82" s="45" t="s">
        <v>337</v>
      </c>
      <c r="C82" s="19" t="s">
        <v>1424</v>
      </c>
      <c r="D82" s="38" t="s">
        <v>338</v>
      </c>
    </row>
    <row r="83" spans="1:4" x14ac:dyDescent="0.2">
      <c r="A83" s="55">
        <v>56</v>
      </c>
      <c r="B83" s="45" t="s">
        <v>618</v>
      </c>
      <c r="C83" s="19" t="s">
        <v>1424</v>
      </c>
      <c r="D83" s="38"/>
    </row>
    <row r="84" spans="1:4" ht="21" x14ac:dyDescent="0.2">
      <c r="A84" s="55" t="s">
        <v>392</v>
      </c>
      <c r="B84" s="45" t="s">
        <v>393</v>
      </c>
      <c r="C84" s="19" t="s">
        <v>1424</v>
      </c>
      <c r="D84" s="38"/>
    </row>
    <row r="85" spans="1:4" x14ac:dyDescent="0.2">
      <c r="A85" s="55" t="s">
        <v>394</v>
      </c>
      <c r="B85" s="45" t="s">
        <v>395</v>
      </c>
      <c r="C85" s="19" t="s">
        <v>1424</v>
      </c>
      <c r="D85" s="38"/>
    </row>
    <row r="86" spans="1:4" x14ac:dyDescent="0.2">
      <c r="A86" s="76">
        <v>57</v>
      </c>
      <c r="B86" s="196" t="s">
        <v>339</v>
      </c>
      <c r="C86" s="37" t="s">
        <v>1424</v>
      </c>
      <c r="D86" s="38"/>
    </row>
    <row r="87" spans="1:4" x14ac:dyDescent="0.2">
      <c r="A87" s="76">
        <v>58</v>
      </c>
      <c r="B87" s="196" t="s">
        <v>340</v>
      </c>
      <c r="C87" s="37">
        <v>113197</v>
      </c>
      <c r="D87" s="38"/>
    </row>
    <row r="88" spans="1:4" x14ac:dyDescent="0.2">
      <c r="A88" s="76">
        <v>59</v>
      </c>
      <c r="B88" s="196" t="s">
        <v>341</v>
      </c>
      <c r="C88" s="37">
        <v>2369158</v>
      </c>
      <c r="D88" s="38"/>
    </row>
    <row r="89" spans="1:4" x14ac:dyDescent="0.2">
      <c r="A89" s="76">
        <v>60</v>
      </c>
      <c r="B89" s="196" t="s">
        <v>133</v>
      </c>
      <c r="C89" s="37">
        <v>10608012</v>
      </c>
      <c r="D89" s="38"/>
    </row>
    <row r="90" spans="1:4" x14ac:dyDescent="0.2">
      <c r="A90" s="268" t="s">
        <v>1136</v>
      </c>
      <c r="B90" s="269"/>
      <c r="C90" s="269"/>
      <c r="D90" s="270"/>
    </row>
    <row r="91" spans="1:4" x14ac:dyDescent="0.2">
      <c r="A91" s="55">
        <v>61</v>
      </c>
      <c r="B91" s="113" t="s">
        <v>342</v>
      </c>
      <c r="C91" s="160">
        <v>0.2127</v>
      </c>
      <c r="D91" s="38" t="s">
        <v>343</v>
      </c>
    </row>
    <row r="92" spans="1:4" x14ac:dyDescent="0.2">
      <c r="A92" s="55">
        <v>62</v>
      </c>
      <c r="B92" s="113" t="s">
        <v>344</v>
      </c>
      <c r="C92" s="160">
        <v>0.2127</v>
      </c>
      <c r="D92" s="38" t="s">
        <v>345</v>
      </c>
    </row>
    <row r="93" spans="1:4" x14ac:dyDescent="0.2">
      <c r="A93" s="55">
        <v>63</v>
      </c>
      <c r="B93" s="113" t="s">
        <v>346</v>
      </c>
      <c r="C93" s="160">
        <v>0.2233</v>
      </c>
      <c r="D93" s="38" t="s">
        <v>347</v>
      </c>
    </row>
    <row r="94" spans="1:4" ht="42" x14ac:dyDescent="0.2">
      <c r="A94" s="55">
        <v>64</v>
      </c>
      <c r="B94" s="113" t="s">
        <v>348</v>
      </c>
      <c r="C94" s="160">
        <v>9.5200000000000007E-2</v>
      </c>
      <c r="D94" s="38" t="s">
        <v>349</v>
      </c>
    </row>
    <row r="95" spans="1:4" x14ac:dyDescent="0.2">
      <c r="A95" s="55">
        <v>65</v>
      </c>
      <c r="B95" s="113" t="s">
        <v>350</v>
      </c>
      <c r="C95" s="160">
        <v>2.5000000000000001E-2</v>
      </c>
      <c r="D95" s="38"/>
    </row>
    <row r="96" spans="1:4" x14ac:dyDescent="0.2">
      <c r="A96" s="55">
        <v>66</v>
      </c>
      <c r="B96" s="113" t="s">
        <v>351</v>
      </c>
      <c r="C96" s="160">
        <v>1.6799999999999999E-2</v>
      </c>
      <c r="D96" s="38"/>
    </row>
    <row r="97" spans="1:4" x14ac:dyDescent="0.2">
      <c r="A97" s="55">
        <v>67</v>
      </c>
      <c r="B97" s="113" t="s">
        <v>352</v>
      </c>
      <c r="C97" s="160" t="s">
        <v>1424</v>
      </c>
      <c r="D97" s="38"/>
    </row>
    <row r="98" spans="1:4" x14ac:dyDescent="0.2">
      <c r="A98" s="55" t="s">
        <v>1133</v>
      </c>
      <c r="B98" s="113" t="s">
        <v>353</v>
      </c>
      <c r="C98" s="160" t="s">
        <v>1424</v>
      </c>
      <c r="D98" s="38"/>
    </row>
    <row r="99" spans="1:4" ht="21" x14ac:dyDescent="0.2">
      <c r="A99" s="55" t="s">
        <v>1134</v>
      </c>
      <c r="B99" s="113" t="s">
        <v>619</v>
      </c>
      <c r="C99" s="160">
        <v>8.3999999999999995E-3</v>
      </c>
      <c r="D99" s="38"/>
    </row>
    <row r="100" spans="1:4" ht="21" x14ac:dyDescent="0.2">
      <c r="A100" s="76">
        <v>68</v>
      </c>
      <c r="B100" s="196" t="s">
        <v>354</v>
      </c>
      <c r="C100" s="161" t="s">
        <v>1424</v>
      </c>
      <c r="D100" s="38" t="s">
        <v>355</v>
      </c>
    </row>
    <row r="101" spans="1:4" x14ac:dyDescent="0.2">
      <c r="A101" s="268" t="s">
        <v>1137</v>
      </c>
      <c r="B101" s="269"/>
      <c r="C101" s="269"/>
      <c r="D101" s="270"/>
    </row>
    <row r="102" spans="1:4" x14ac:dyDescent="0.2">
      <c r="A102" s="55">
        <v>69</v>
      </c>
      <c r="B102" s="113" t="s">
        <v>618</v>
      </c>
      <c r="C102" s="119" t="s">
        <v>1424</v>
      </c>
      <c r="D102" s="38"/>
    </row>
    <row r="103" spans="1:4" x14ac:dyDescent="0.2">
      <c r="A103" s="55">
        <v>70</v>
      </c>
      <c r="B103" s="113" t="s">
        <v>618</v>
      </c>
      <c r="C103" s="119" t="s">
        <v>1424</v>
      </c>
      <c r="D103" s="38"/>
    </row>
    <row r="104" spans="1:4" x14ac:dyDescent="0.2">
      <c r="A104" s="55">
        <v>71</v>
      </c>
      <c r="B104" s="113" t="s">
        <v>618</v>
      </c>
      <c r="C104" s="119" t="s">
        <v>1424</v>
      </c>
      <c r="D104" s="38"/>
    </row>
    <row r="105" spans="1:4" x14ac:dyDescent="0.2">
      <c r="A105" s="268" t="s">
        <v>1138</v>
      </c>
      <c r="B105" s="269"/>
      <c r="C105" s="269"/>
      <c r="D105" s="270"/>
    </row>
    <row r="106" spans="1:4" ht="63" x14ac:dyDescent="0.2">
      <c r="A106" s="55">
        <v>72</v>
      </c>
      <c r="B106" s="45" t="s">
        <v>356</v>
      </c>
      <c r="C106" s="19">
        <v>54934</v>
      </c>
      <c r="D106" s="38" t="s">
        <v>357</v>
      </c>
    </row>
    <row r="107" spans="1:4" ht="31.5" x14ac:dyDescent="0.2">
      <c r="A107" s="55">
        <v>73</v>
      </c>
      <c r="B107" s="45" t="s">
        <v>358</v>
      </c>
      <c r="C107" s="19" t="s">
        <v>1424</v>
      </c>
      <c r="D107" s="38" t="s">
        <v>359</v>
      </c>
    </row>
    <row r="108" spans="1:4" x14ac:dyDescent="0.2">
      <c r="A108" s="55">
        <v>74</v>
      </c>
      <c r="B108" s="45" t="s">
        <v>618</v>
      </c>
      <c r="C108" s="19" t="s">
        <v>1424</v>
      </c>
      <c r="D108" s="38"/>
    </row>
    <row r="109" spans="1:4" ht="31.5" x14ac:dyDescent="0.2">
      <c r="A109" s="55">
        <v>75</v>
      </c>
      <c r="B109" s="45" t="s">
        <v>360</v>
      </c>
      <c r="C109" s="19" t="s">
        <v>1424</v>
      </c>
      <c r="D109" s="38" t="s">
        <v>361</v>
      </c>
    </row>
    <row r="110" spans="1:4" x14ac:dyDescent="0.2">
      <c r="A110" s="268" t="s">
        <v>362</v>
      </c>
      <c r="B110" s="269"/>
      <c r="C110" s="269"/>
      <c r="D110" s="270"/>
    </row>
    <row r="111" spans="1:4" ht="21" x14ac:dyDescent="0.2">
      <c r="A111" s="55">
        <v>76</v>
      </c>
      <c r="B111" s="45" t="s">
        <v>363</v>
      </c>
      <c r="C111" s="19" t="s">
        <v>1424</v>
      </c>
      <c r="D111" s="38" t="s">
        <v>364</v>
      </c>
    </row>
    <row r="112" spans="1:4" ht="21" x14ac:dyDescent="0.2">
      <c r="A112" s="55">
        <v>77</v>
      </c>
      <c r="B112" s="45" t="s">
        <v>365</v>
      </c>
      <c r="C112" s="19" t="s">
        <v>1424</v>
      </c>
      <c r="D112" s="38" t="s">
        <v>364</v>
      </c>
    </row>
    <row r="113" spans="1:4" ht="21" x14ac:dyDescent="0.2">
      <c r="A113" s="55">
        <v>78</v>
      </c>
      <c r="B113" s="45" t="s">
        <v>366</v>
      </c>
      <c r="C113" s="19">
        <v>13197</v>
      </c>
      <c r="D113" s="38" t="s">
        <v>364</v>
      </c>
    </row>
    <row r="114" spans="1:4" ht="21" x14ac:dyDescent="0.2">
      <c r="A114" s="55">
        <v>79</v>
      </c>
      <c r="B114" s="45" t="s">
        <v>367</v>
      </c>
      <c r="C114" s="19" t="s">
        <v>1424</v>
      </c>
      <c r="D114" s="38" t="s">
        <v>364</v>
      </c>
    </row>
    <row r="115" spans="1:4" x14ac:dyDescent="0.2">
      <c r="A115" s="268" t="s">
        <v>1139</v>
      </c>
      <c r="B115" s="269"/>
      <c r="C115" s="269"/>
      <c r="D115" s="270"/>
    </row>
    <row r="116" spans="1:4" ht="21" x14ac:dyDescent="0.2">
      <c r="A116" s="55">
        <v>80</v>
      </c>
      <c r="B116" s="45" t="s">
        <v>368</v>
      </c>
      <c r="C116" s="19" t="s">
        <v>1424</v>
      </c>
      <c r="D116" s="38" t="s">
        <v>369</v>
      </c>
    </row>
    <row r="117" spans="1:4" ht="21" x14ac:dyDescent="0.2">
      <c r="A117" s="55">
        <v>81</v>
      </c>
      <c r="B117" s="45" t="s">
        <v>370</v>
      </c>
      <c r="C117" s="19" t="s">
        <v>1424</v>
      </c>
      <c r="D117" s="38" t="s">
        <v>369</v>
      </c>
    </row>
    <row r="118" spans="1:4" ht="21" x14ac:dyDescent="0.2">
      <c r="A118" s="55">
        <v>82</v>
      </c>
      <c r="B118" s="45" t="s">
        <v>371</v>
      </c>
      <c r="C118" s="19" t="s">
        <v>1424</v>
      </c>
      <c r="D118" s="38" t="s">
        <v>372</v>
      </c>
    </row>
    <row r="119" spans="1:4" ht="21" x14ac:dyDescent="0.2">
      <c r="A119" s="55">
        <v>83</v>
      </c>
      <c r="B119" s="45" t="s">
        <v>373</v>
      </c>
      <c r="C119" s="19" t="s">
        <v>1424</v>
      </c>
      <c r="D119" s="38" t="s">
        <v>372</v>
      </c>
    </row>
    <row r="120" spans="1:4" ht="21" x14ac:dyDescent="0.2">
      <c r="A120" s="55">
        <v>84</v>
      </c>
      <c r="B120" s="45" t="s">
        <v>374</v>
      </c>
      <c r="C120" s="19" t="s">
        <v>1424</v>
      </c>
      <c r="D120" s="38" t="s">
        <v>375</v>
      </c>
    </row>
    <row r="121" spans="1:4" ht="21" x14ac:dyDescent="0.2">
      <c r="A121" s="55">
        <v>85</v>
      </c>
      <c r="B121" s="45" t="s">
        <v>376</v>
      </c>
      <c r="C121" s="19" t="s">
        <v>1424</v>
      </c>
      <c r="D121" s="38" t="s">
        <v>375</v>
      </c>
    </row>
  </sheetData>
  <mergeCells count="13">
    <mergeCell ref="A2:D2"/>
    <mergeCell ref="A110:D110"/>
    <mergeCell ref="A115:D115"/>
    <mergeCell ref="A101:D101"/>
    <mergeCell ref="A3:B3"/>
    <mergeCell ref="A4:D4"/>
    <mergeCell ref="A16:D16"/>
    <mergeCell ref="A47:D47"/>
    <mergeCell ref="A57:D57"/>
    <mergeCell ref="A68:D68"/>
    <mergeCell ref="A77:D77"/>
    <mergeCell ref="A90:D90"/>
    <mergeCell ref="A105:D105"/>
  </mergeCells>
  <hyperlinks>
    <hyperlink ref="A1" location="Forside!A1" display="Tilbage til forside" xr:uid="{E11AA74E-AEEE-48E1-A5BE-3B438F11CF1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E771-5926-4F42-B74C-19F2D024EF6C}">
  <dimension ref="A1:D50"/>
  <sheetViews>
    <sheetView zoomScaleNormal="100" workbookViewId="0"/>
  </sheetViews>
  <sheetFormatPr defaultRowHeight="14.25" x14ac:dyDescent="0.2"/>
  <cols>
    <col min="1" max="1" width="9.140625" style="71"/>
    <col min="2" max="2" width="72.42578125" style="84" customWidth="1"/>
    <col min="3" max="4" width="36.28515625" style="100" customWidth="1"/>
    <col min="5" max="16384" width="9.140625" style="71"/>
  </cols>
  <sheetData>
    <row r="1" spans="1:4" s="70" customFormat="1" ht="15" x14ac:dyDescent="0.25">
      <c r="A1" s="94" t="s">
        <v>1042</v>
      </c>
      <c r="B1" s="81"/>
      <c r="C1" s="98"/>
      <c r="D1" s="98"/>
    </row>
    <row r="2" spans="1:4" ht="27.75" customHeight="1" x14ac:dyDescent="0.2">
      <c r="A2" s="244" t="s">
        <v>681</v>
      </c>
      <c r="B2" s="245"/>
      <c r="C2" s="245"/>
      <c r="D2" s="245"/>
    </row>
    <row r="3" spans="1:4" x14ac:dyDescent="0.2">
      <c r="A3" s="271"/>
      <c r="B3" s="272"/>
      <c r="C3" s="99" t="s">
        <v>645</v>
      </c>
      <c r="D3" s="99" t="s">
        <v>340</v>
      </c>
    </row>
    <row r="4" spans="1:4" x14ac:dyDescent="0.2">
      <c r="A4" s="55">
        <v>1</v>
      </c>
      <c r="B4" s="103" t="s">
        <v>646</v>
      </c>
      <c r="C4" s="204" t="s">
        <v>1047</v>
      </c>
      <c r="D4" s="232" t="s">
        <v>1047</v>
      </c>
    </row>
    <row r="5" spans="1:4" x14ac:dyDescent="0.2">
      <c r="A5" s="55">
        <v>2</v>
      </c>
      <c r="B5" s="103" t="s">
        <v>647</v>
      </c>
      <c r="C5" s="204" t="s">
        <v>1048</v>
      </c>
      <c r="D5" s="232" t="s">
        <v>1049</v>
      </c>
    </row>
    <row r="6" spans="1:4" x14ac:dyDescent="0.2">
      <c r="A6" s="55" t="s">
        <v>648</v>
      </c>
      <c r="B6" s="103" t="s">
        <v>649</v>
      </c>
      <c r="C6" s="204" t="s">
        <v>1066</v>
      </c>
      <c r="D6" s="204" t="s">
        <v>1066</v>
      </c>
    </row>
    <row r="7" spans="1:4" ht="94.5" x14ac:dyDescent="0.2">
      <c r="A7" s="55">
        <v>3</v>
      </c>
      <c r="B7" s="103" t="s">
        <v>650</v>
      </c>
      <c r="C7" s="204" t="s">
        <v>1145</v>
      </c>
      <c r="D7" s="232" t="s">
        <v>1146</v>
      </c>
    </row>
    <row r="8" spans="1:4" ht="21" x14ac:dyDescent="0.2">
      <c r="A8" s="55" t="s">
        <v>651</v>
      </c>
      <c r="B8" s="103" t="s">
        <v>652</v>
      </c>
      <c r="C8" s="204"/>
      <c r="D8" s="204"/>
    </row>
    <row r="9" spans="1:4" s="83" customFormat="1" x14ac:dyDescent="0.2">
      <c r="A9" s="82"/>
      <c r="B9" s="273" t="s">
        <v>653</v>
      </c>
      <c r="C9" s="274"/>
      <c r="D9" s="274"/>
    </row>
    <row r="10" spans="1:4" ht="21" x14ac:dyDescent="0.2">
      <c r="A10" s="55">
        <v>4</v>
      </c>
      <c r="B10" s="103" t="s">
        <v>1101</v>
      </c>
      <c r="C10" s="204" t="s">
        <v>296</v>
      </c>
      <c r="D10" s="204" t="s">
        <v>340</v>
      </c>
    </row>
    <row r="11" spans="1:4" x14ac:dyDescent="0.2">
      <c r="A11" s="55">
        <v>5</v>
      </c>
      <c r="B11" s="103" t="s">
        <v>1102</v>
      </c>
      <c r="C11" s="204" t="s">
        <v>296</v>
      </c>
      <c r="D11" s="204" t="s">
        <v>340</v>
      </c>
    </row>
    <row r="12" spans="1:4" x14ac:dyDescent="0.2">
      <c r="A12" s="55">
        <v>6</v>
      </c>
      <c r="B12" s="103" t="s">
        <v>1103</v>
      </c>
      <c r="C12" s="204" t="s">
        <v>1065</v>
      </c>
      <c r="D12" s="204" t="s">
        <v>1065</v>
      </c>
    </row>
    <row r="13" spans="1:4" x14ac:dyDescent="0.2">
      <c r="A13" s="55">
        <v>7</v>
      </c>
      <c r="B13" s="103" t="s">
        <v>1104</v>
      </c>
      <c r="C13" s="204" t="s">
        <v>1050</v>
      </c>
      <c r="D13" s="204" t="s">
        <v>1051</v>
      </c>
    </row>
    <row r="14" spans="1:4" ht="21" x14ac:dyDescent="0.2">
      <c r="A14" s="55">
        <v>8</v>
      </c>
      <c r="B14" s="103" t="s">
        <v>654</v>
      </c>
      <c r="C14" s="204" t="s">
        <v>1050</v>
      </c>
      <c r="D14" s="204" t="s">
        <v>1051</v>
      </c>
    </row>
    <row r="15" spans="1:4" x14ac:dyDescent="0.2">
      <c r="A15" s="55">
        <v>9</v>
      </c>
      <c r="B15" s="103" t="s">
        <v>655</v>
      </c>
      <c r="C15" s="204" t="s">
        <v>1050</v>
      </c>
      <c r="D15" s="232" t="s">
        <v>1051</v>
      </c>
    </row>
    <row r="16" spans="1:4" x14ac:dyDescent="0.2">
      <c r="A16" s="55" t="s">
        <v>456</v>
      </c>
      <c r="B16" s="103" t="s">
        <v>656</v>
      </c>
      <c r="C16" s="204" t="s">
        <v>1052</v>
      </c>
      <c r="D16" s="232" t="s">
        <v>1053</v>
      </c>
    </row>
    <row r="17" spans="1:4" x14ac:dyDescent="0.2">
      <c r="A17" s="55" t="s">
        <v>458</v>
      </c>
      <c r="B17" s="103" t="s">
        <v>657</v>
      </c>
      <c r="C17" s="204" t="s">
        <v>1052</v>
      </c>
      <c r="D17" s="232" t="s">
        <v>1053</v>
      </c>
    </row>
    <row r="18" spans="1:4" x14ac:dyDescent="0.2">
      <c r="A18" s="55">
        <v>10</v>
      </c>
      <c r="B18" s="103" t="s">
        <v>658</v>
      </c>
      <c r="C18" s="204" t="s">
        <v>645</v>
      </c>
      <c r="D18" s="232" t="s">
        <v>1060</v>
      </c>
    </row>
    <row r="19" spans="1:4" x14ac:dyDescent="0.2">
      <c r="A19" s="55">
        <v>11</v>
      </c>
      <c r="B19" s="103" t="s">
        <v>659</v>
      </c>
      <c r="C19" s="204" t="s">
        <v>618</v>
      </c>
      <c r="D19" s="233">
        <v>43280</v>
      </c>
    </row>
    <row r="20" spans="1:4" x14ac:dyDescent="0.2">
      <c r="A20" s="55">
        <v>12</v>
      </c>
      <c r="B20" s="103" t="s">
        <v>660</v>
      </c>
      <c r="C20" s="204" t="s">
        <v>1061</v>
      </c>
      <c r="D20" s="232" t="s">
        <v>1062</v>
      </c>
    </row>
    <row r="21" spans="1:4" x14ac:dyDescent="0.2">
      <c r="A21" s="55">
        <v>13</v>
      </c>
      <c r="B21" s="103" t="s">
        <v>1105</v>
      </c>
      <c r="C21" s="204" t="s">
        <v>1063</v>
      </c>
      <c r="D21" s="233">
        <v>46933</v>
      </c>
    </row>
    <row r="22" spans="1:4" x14ac:dyDescent="0.2">
      <c r="A22" s="55">
        <v>14</v>
      </c>
      <c r="B22" s="103" t="s">
        <v>661</v>
      </c>
      <c r="C22" s="204" t="s">
        <v>187</v>
      </c>
      <c r="D22" s="232" t="s">
        <v>186</v>
      </c>
    </row>
    <row r="23" spans="1:4" x14ac:dyDescent="0.2">
      <c r="A23" s="55">
        <v>15</v>
      </c>
      <c r="B23" s="103" t="s">
        <v>1106</v>
      </c>
      <c r="C23" s="204" t="s">
        <v>618</v>
      </c>
      <c r="D23" s="233">
        <v>45106</v>
      </c>
    </row>
    <row r="24" spans="1:4" x14ac:dyDescent="0.2">
      <c r="A24" s="55">
        <v>16</v>
      </c>
      <c r="B24" s="103" t="s">
        <v>1107</v>
      </c>
      <c r="C24" s="204" t="s">
        <v>618</v>
      </c>
      <c r="D24" s="232" t="s">
        <v>1064</v>
      </c>
    </row>
    <row r="25" spans="1:4" s="83" customFormat="1" x14ac:dyDescent="0.2">
      <c r="A25" s="82"/>
      <c r="B25" s="273" t="s">
        <v>662</v>
      </c>
      <c r="C25" s="274"/>
      <c r="D25" s="274"/>
    </row>
    <row r="26" spans="1:4" x14ac:dyDescent="0.2">
      <c r="A26" s="55">
        <v>17</v>
      </c>
      <c r="B26" s="103" t="s">
        <v>663</v>
      </c>
      <c r="C26" s="204" t="s">
        <v>1057</v>
      </c>
      <c r="D26" s="232" t="s">
        <v>1058</v>
      </c>
    </row>
    <row r="27" spans="1:4" ht="21" x14ac:dyDescent="0.2">
      <c r="A27" s="55">
        <v>18</v>
      </c>
      <c r="B27" s="103" t="s">
        <v>664</v>
      </c>
      <c r="C27" s="204" t="s">
        <v>618</v>
      </c>
      <c r="D27" s="232" t="s">
        <v>1059</v>
      </c>
    </row>
    <row r="28" spans="1:4" x14ac:dyDescent="0.2">
      <c r="A28" s="55">
        <v>19</v>
      </c>
      <c r="B28" s="103" t="s">
        <v>665</v>
      </c>
      <c r="C28" s="204" t="s">
        <v>187</v>
      </c>
      <c r="D28" s="232" t="s">
        <v>187</v>
      </c>
    </row>
    <row r="29" spans="1:4" x14ac:dyDescent="0.2">
      <c r="A29" s="55" t="s">
        <v>377</v>
      </c>
      <c r="B29" s="103" t="s">
        <v>1108</v>
      </c>
      <c r="C29" s="204" t="s">
        <v>618</v>
      </c>
      <c r="D29" s="204" t="s">
        <v>618</v>
      </c>
    </row>
    <row r="30" spans="1:4" x14ac:dyDescent="0.2">
      <c r="A30" s="55" t="s">
        <v>378</v>
      </c>
      <c r="B30" s="103" t="s">
        <v>1109</v>
      </c>
      <c r="C30" s="204" t="s">
        <v>618</v>
      </c>
      <c r="D30" s="204" t="s">
        <v>618</v>
      </c>
    </row>
    <row r="31" spans="1:4" x14ac:dyDescent="0.2">
      <c r="A31" s="55">
        <v>21</v>
      </c>
      <c r="B31" s="103" t="s">
        <v>1110</v>
      </c>
      <c r="C31" s="204" t="s">
        <v>187</v>
      </c>
      <c r="D31" s="232" t="s">
        <v>187</v>
      </c>
    </row>
    <row r="32" spans="1:4" x14ac:dyDescent="0.2">
      <c r="A32" s="55">
        <v>22</v>
      </c>
      <c r="B32" s="103" t="s">
        <v>1111</v>
      </c>
      <c r="C32" s="204" t="s">
        <v>1054</v>
      </c>
      <c r="D32" s="232" t="s">
        <v>1055</v>
      </c>
    </row>
    <row r="33" spans="1:4" x14ac:dyDescent="0.2">
      <c r="A33" s="55">
        <v>23</v>
      </c>
      <c r="B33" s="103" t="s">
        <v>666</v>
      </c>
      <c r="C33" s="204" t="s">
        <v>618</v>
      </c>
      <c r="D33" s="232" t="s">
        <v>1056</v>
      </c>
    </row>
    <row r="34" spans="1:4" x14ac:dyDescent="0.2">
      <c r="A34" s="55">
        <v>24</v>
      </c>
      <c r="B34" s="103" t="s">
        <v>1112</v>
      </c>
      <c r="C34" s="204" t="s">
        <v>618</v>
      </c>
      <c r="D34" s="204" t="s">
        <v>618</v>
      </c>
    </row>
    <row r="35" spans="1:4" x14ac:dyDescent="0.2">
      <c r="A35" s="55">
        <v>25</v>
      </c>
      <c r="B35" s="103" t="s">
        <v>1113</v>
      </c>
      <c r="C35" s="204" t="s">
        <v>618</v>
      </c>
      <c r="D35" s="204" t="s">
        <v>618</v>
      </c>
    </row>
    <row r="36" spans="1:4" x14ac:dyDescent="0.2">
      <c r="A36" s="55">
        <v>26</v>
      </c>
      <c r="B36" s="103" t="s">
        <v>1114</v>
      </c>
      <c r="C36" s="204" t="s">
        <v>618</v>
      </c>
      <c r="D36" s="204" t="s">
        <v>618</v>
      </c>
    </row>
    <row r="37" spans="1:4" x14ac:dyDescent="0.2">
      <c r="A37" s="55">
        <v>27</v>
      </c>
      <c r="B37" s="103" t="s">
        <v>1115</v>
      </c>
      <c r="C37" s="204" t="s">
        <v>618</v>
      </c>
      <c r="D37" s="204" t="s">
        <v>618</v>
      </c>
    </row>
    <row r="38" spans="1:4" x14ac:dyDescent="0.2">
      <c r="A38" s="55">
        <v>28</v>
      </c>
      <c r="B38" s="103" t="s">
        <v>1116</v>
      </c>
      <c r="C38" s="204" t="s">
        <v>618</v>
      </c>
      <c r="D38" s="204" t="s">
        <v>618</v>
      </c>
    </row>
    <row r="39" spans="1:4" x14ac:dyDescent="0.2">
      <c r="A39" s="55">
        <v>29</v>
      </c>
      <c r="B39" s="103" t="s">
        <v>1117</v>
      </c>
      <c r="C39" s="204" t="s">
        <v>618</v>
      </c>
      <c r="D39" s="204" t="s">
        <v>618</v>
      </c>
    </row>
    <row r="40" spans="1:4" x14ac:dyDescent="0.2">
      <c r="A40" s="55">
        <v>30</v>
      </c>
      <c r="B40" s="103" t="s">
        <v>667</v>
      </c>
      <c r="C40" s="204" t="s">
        <v>618</v>
      </c>
      <c r="D40" s="204" t="s">
        <v>187</v>
      </c>
    </row>
    <row r="41" spans="1:4" x14ac:dyDescent="0.2">
      <c r="A41" s="55">
        <v>31</v>
      </c>
      <c r="B41" s="103" t="s">
        <v>1118</v>
      </c>
      <c r="C41" s="204" t="s">
        <v>618</v>
      </c>
      <c r="D41" s="204" t="s">
        <v>618</v>
      </c>
    </row>
    <row r="42" spans="1:4" x14ac:dyDescent="0.2">
      <c r="A42" s="55">
        <v>32</v>
      </c>
      <c r="B42" s="103" t="s">
        <v>1119</v>
      </c>
      <c r="C42" s="204" t="s">
        <v>618</v>
      </c>
      <c r="D42" s="204" t="s">
        <v>618</v>
      </c>
    </row>
    <row r="43" spans="1:4" x14ac:dyDescent="0.2">
      <c r="A43" s="55">
        <v>33</v>
      </c>
      <c r="B43" s="103" t="s">
        <v>1120</v>
      </c>
      <c r="C43" s="204" t="s">
        <v>618</v>
      </c>
      <c r="D43" s="204" t="s">
        <v>618</v>
      </c>
    </row>
    <row r="44" spans="1:4" x14ac:dyDescent="0.2">
      <c r="A44" s="55">
        <v>34</v>
      </c>
      <c r="B44" s="103" t="s">
        <v>1121</v>
      </c>
      <c r="C44" s="204" t="s">
        <v>618</v>
      </c>
      <c r="D44" s="204" t="s">
        <v>618</v>
      </c>
    </row>
    <row r="45" spans="1:4" s="21" customFormat="1" x14ac:dyDescent="0.2">
      <c r="A45" s="17" t="s">
        <v>668</v>
      </c>
      <c r="B45" s="174" t="s">
        <v>669</v>
      </c>
      <c r="C45" s="204"/>
      <c r="D45" s="204"/>
    </row>
    <row r="46" spans="1:4" s="21" customFormat="1" x14ac:dyDescent="0.2">
      <c r="A46" s="17" t="s">
        <v>670</v>
      </c>
      <c r="B46" s="174" t="s">
        <v>671</v>
      </c>
      <c r="C46" s="204" t="s">
        <v>1317</v>
      </c>
      <c r="D46" s="204" t="s">
        <v>1318</v>
      </c>
    </row>
    <row r="47" spans="1:4" ht="21" x14ac:dyDescent="0.2">
      <c r="A47" s="55">
        <v>35</v>
      </c>
      <c r="B47" s="103" t="s">
        <v>672</v>
      </c>
      <c r="C47" s="204" t="s">
        <v>618</v>
      </c>
      <c r="D47" s="232" t="s">
        <v>645</v>
      </c>
    </row>
    <row r="48" spans="1:4" x14ac:dyDescent="0.2">
      <c r="A48" s="55">
        <v>36</v>
      </c>
      <c r="B48" s="103" t="s">
        <v>673</v>
      </c>
      <c r="C48" s="204" t="s">
        <v>1322</v>
      </c>
      <c r="D48" s="232" t="s">
        <v>1322</v>
      </c>
    </row>
    <row r="49" spans="1:4" x14ac:dyDescent="0.2">
      <c r="A49" s="55">
        <v>37</v>
      </c>
      <c r="B49" s="103" t="s">
        <v>674</v>
      </c>
      <c r="C49" s="204" t="s">
        <v>618</v>
      </c>
      <c r="D49" s="204" t="s">
        <v>618</v>
      </c>
    </row>
    <row r="50" spans="1:4" s="21" customFormat="1" x14ac:dyDescent="0.2">
      <c r="A50" s="17" t="s">
        <v>675</v>
      </c>
      <c r="B50" s="174" t="s">
        <v>676</v>
      </c>
      <c r="C50" s="204" t="s">
        <v>618</v>
      </c>
      <c r="D50" s="204" t="s">
        <v>618</v>
      </c>
    </row>
  </sheetData>
  <mergeCells count="4">
    <mergeCell ref="A3:B3"/>
    <mergeCell ref="A2:D2"/>
    <mergeCell ref="B9:D9"/>
    <mergeCell ref="B25:D25"/>
  </mergeCells>
  <hyperlinks>
    <hyperlink ref="A1" location="Forside!A1" display="Tilbage til forside" xr:uid="{BCA1716B-C6E5-4564-96CE-50524424B1BF}"/>
  </hyperlinks>
  <pageMargins left="0.7" right="0.7" top="0.75" bottom="0.75" header="0.3" footer="0.3"/>
  <pageSetup paperSize="9" orientation="portrait" r:id="rId1"/>
  <ignoredErrors>
    <ignoredError sqref="C16:D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D37A-C03F-46AA-B222-C4A33F363460}">
  <dimension ref="A1:O10"/>
  <sheetViews>
    <sheetView workbookViewId="0"/>
  </sheetViews>
  <sheetFormatPr defaultRowHeight="14.25" x14ac:dyDescent="0.2"/>
  <cols>
    <col min="1" max="1" width="9.140625" style="71"/>
    <col min="2" max="2" width="24.28515625" style="71" bestFit="1" customWidth="1"/>
    <col min="3" max="3" width="18" style="71" customWidth="1"/>
    <col min="4" max="6" width="18" style="80" customWidth="1"/>
    <col min="7" max="7" width="30.140625" style="71" bestFit="1" customWidth="1"/>
    <col min="8" max="13" width="18" style="71" customWidth="1"/>
    <col min="14" max="15" width="13.5703125" style="71" customWidth="1"/>
    <col min="16" max="16384" width="9.140625" style="71"/>
  </cols>
  <sheetData>
    <row r="1" spans="1:15" s="70" customFormat="1" ht="15" x14ac:dyDescent="0.25">
      <c r="A1" s="94" t="s">
        <v>1042</v>
      </c>
      <c r="C1" s="71"/>
      <c r="D1" s="71"/>
      <c r="E1" s="71"/>
      <c r="F1" s="71"/>
      <c r="G1" s="71"/>
    </row>
    <row r="2" spans="1:15" ht="25.5" customHeight="1" x14ac:dyDescent="0.2">
      <c r="A2" s="275" t="s">
        <v>733</v>
      </c>
      <c r="B2" s="275"/>
      <c r="C2" s="275"/>
      <c r="D2" s="275"/>
      <c r="E2" s="275"/>
      <c r="F2" s="275"/>
      <c r="G2" s="275"/>
      <c r="H2" s="275"/>
      <c r="I2" s="275"/>
      <c r="J2" s="275"/>
      <c r="K2" s="275"/>
      <c r="L2" s="275"/>
      <c r="M2" s="275"/>
      <c r="N2" s="275"/>
      <c r="O2" s="276"/>
    </row>
    <row r="3" spans="1:15" ht="32.25" customHeight="1" x14ac:dyDescent="0.2">
      <c r="A3" s="277" t="s">
        <v>223</v>
      </c>
      <c r="B3" s="278"/>
      <c r="C3" s="281" t="s">
        <v>3</v>
      </c>
      <c r="D3" s="282"/>
      <c r="E3" s="281" t="s">
        <v>398</v>
      </c>
      <c r="F3" s="282"/>
      <c r="G3" s="90" t="s">
        <v>5</v>
      </c>
      <c r="H3" s="279" t="s">
        <v>1096</v>
      </c>
      <c r="I3" s="281" t="s">
        <v>6</v>
      </c>
      <c r="J3" s="283"/>
      <c r="K3" s="283"/>
      <c r="L3" s="282"/>
      <c r="M3" s="279" t="s">
        <v>399</v>
      </c>
      <c r="N3" s="284" t="s">
        <v>1100</v>
      </c>
      <c r="O3" s="284" t="s">
        <v>400</v>
      </c>
    </row>
    <row r="4" spans="1:15" ht="63" x14ac:dyDescent="0.2">
      <c r="A4" s="277" t="s">
        <v>222</v>
      </c>
      <c r="B4" s="278"/>
      <c r="C4" s="73" t="s">
        <v>1126</v>
      </c>
      <c r="D4" s="73" t="s">
        <v>1093</v>
      </c>
      <c r="E4" s="73" t="s">
        <v>1094</v>
      </c>
      <c r="F4" s="73" t="s">
        <v>1095</v>
      </c>
      <c r="G4" s="73" t="s">
        <v>396</v>
      </c>
      <c r="H4" s="280"/>
      <c r="I4" s="73" t="s">
        <v>1097</v>
      </c>
      <c r="J4" s="73" t="s">
        <v>1098</v>
      </c>
      <c r="K4" s="73" t="s">
        <v>1099</v>
      </c>
      <c r="L4" s="73" t="s">
        <v>16</v>
      </c>
      <c r="M4" s="280"/>
      <c r="N4" s="285"/>
      <c r="O4" s="285"/>
    </row>
    <row r="5" spans="1:15" x14ac:dyDescent="0.2">
      <c r="A5" s="121" t="s">
        <v>17</v>
      </c>
      <c r="B5" s="120" t="s">
        <v>43</v>
      </c>
      <c r="C5" s="86">
        <v>767951</v>
      </c>
      <c r="D5" s="86">
        <v>21178323</v>
      </c>
      <c r="E5" s="86">
        <v>2326164</v>
      </c>
      <c r="F5" s="19">
        <v>0</v>
      </c>
      <c r="G5" s="19">
        <v>0</v>
      </c>
      <c r="H5" s="19">
        <v>24272438</v>
      </c>
      <c r="I5" s="86">
        <v>425536</v>
      </c>
      <c r="J5" s="86">
        <v>11198</v>
      </c>
      <c r="K5" s="19">
        <v>0</v>
      </c>
      <c r="L5" s="87">
        <v>436734</v>
      </c>
      <c r="M5" s="88">
        <v>5459172</v>
      </c>
      <c r="N5" s="36">
        <v>0.68689999999999996</v>
      </c>
      <c r="O5" s="36">
        <v>0.02</v>
      </c>
    </row>
    <row r="6" spans="1:15" x14ac:dyDescent="0.2">
      <c r="A6" s="121" t="s">
        <v>17</v>
      </c>
      <c r="B6" s="85" t="s">
        <v>93</v>
      </c>
      <c r="C6" s="86">
        <v>1805704</v>
      </c>
      <c r="D6" s="86">
        <v>16864</v>
      </c>
      <c r="E6" s="86">
        <v>34</v>
      </c>
      <c r="F6" s="19">
        <v>0</v>
      </c>
      <c r="G6" s="19">
        <v>0</v>
      </c>
      <c r="H6" s="19">
        <v>1822602</v>
      </c>
      <c r="I6" s="86">
        <v>195639</v>
      </c>
      <c r="J6" s="86">
        <v>3</v>
      </c>
      <c r="K6" s="19">
        <v>0</v>
      </c>
      <c r="L6" s="87">
        <v>195642</v>
      </c>
      <c r="M6" s="88">
        <v>2445523</v>
      </c>
      <c r="N6" s="36">
        <v>0.30769999999999997</v>
      </c>
      <c r="O6" s="36">
        <v>0.01</v>
      </c>
    </row>
    <row r="7" spans="1:15" x14ac:dyDescent="0.2">
      <c r="A7" s="121" t="s">
        <v>17</v>
      </c>
      <c r="B7" s="85" t="s">
        <v>81</v>
      </c>
      <c r="C7" s="86">
        <v>738</v>
      </c>
      <c r="D7" s="86">
        <v>16954</v>
      </c>
      <c r="E7" s="86">
        <v>0</v>
      </c>
      <c r="F7" s="19">
        <v>0</v>
      </c>
      <c r="G7" s="19">
        <v>0</v>
      </c>
      <c r="H7" s="19">
        <v>17692</v>
      </c>
      <c r="I7" s="86">
        <v>543</v>
      </c>
      <c r="J7" s="86">
        <v>0</v>
      </c>
      <c r="K7" s="19">
        <v>0</v>
      </c>
      <c r="L7" s="87">
        <v>543</v>
      </c>
      <c r="M7" s="88">
        <v>6791</v>
      </c>
      <c r="N7" s="36">
        <v>8.9999999999999998E-4</v>
      </c>
      <c r="O7" s="36">
        <v>0.02</v>
      </c>
    </row>
    <row r="8" spans="1:15" x14ac:dyDescent="0.2">
      <c r="A8" s="121" t="s">
        <v>17</v>
      </c>
      <c r="B8" s="85" t="s">
        <v>34</v>
      </c>
      <c r="C8" s="86">
        <v>11654</v>
      </c>
      <c r="D8" s="86">
        <v>6684</v>
      </c>
      <c r="E8" s="86">
        <v>0</v>
      </c>
      <c r="F8" s="19">
        <v>0</v>
      </c>
      <c r="G8" s="19">
        <v>0</v>
      </c>
      <c r="H8" s="19">
        <v>18337</v>
      </c>
      <c r="I8" s="86">
        <v>131</v>
      </c>
      <c r="J8" s="86">
        <v>0</v>
      </c>
      <c r="K8" s="19">
        <v>0</v>
      </c>
      <c r="L8" s="87">
        <v>131</v>
      </c>
      <c r="M8" s="88">
        <v>1641</v>
      </c>
      <c r="N8" s="36">
        <v>2.0000000000000001E-4</v>
      </c>
      <c r="O8" s="36">
        <v>0</v>
      </c>
    </row>
    <row r="9" spans="1:15" x14ac:dyDescent="0.2">
      <c r="A9" s="121" t="s">
        <v>17</v>
      </c>
      <c r="B9" s="85" t="s">
        <v>767</v>
      </c>
      <c r="C9" s="86">
        <v>27019</v>
      </c>
      <c r="D9" s="86">
        <v>102138</v>
      </c>
      <c r="E9" s="86">
        <v>135</v>
      </c>
      <c r="F9" s="19">
        <v>0</v>
      </c>
      <c r="G9" s="19">
        <v>0</v>
      </c>
      <c r="H9" s="19">
        <v>129292</v>
      </c>
      <c r="I9" s="86">
        <v>2708</v>
      </c>
      <c r="J9" s="86">
        <v>11</v>
      </c>
      <c r="K9" s="19">
        <v>0</v>
      </c>
      <c r="L9" s="87">
        <v>2718</v>
      </c>
      <c r="M9" s="88">
        <v>33979</v>
      </c>
      <c r="N9" s="36">
        <v>4.3E-3</v>
      </c>
      <c r="O9" s="36" t="s">
        <v>1424</v>
      </c>
    </row>
    <row r="10" spans="1:15" x14ac:dyDescent="0.2">
      <c r="A10" s="122" t="s">
        <v>18</v>
      </c>
      <c r="B10" s="89" t="s">
        <v>16</v>
      </c>
      <c r="C10" s="87">
        <v>2613066</v>
      </c>
      <c r="D10" s="87">
        <v>21320963</v>
      </c>
      <c r="E10" s="87">
        <v>2326333</v>
      </c>
      <c r="F10" s="37">
        <v>0</v>
      </c>
      <c r="G10" s="37">
        <v>0</v>
      </c>
      <c r="H10" s="37">
        <v>26260361</v>
      </c>
      <c r="I10" s="87">
        <v>624557</v>
      </c>
      <c r="J10" s="87">
        <v>11212</v>
      </c>
      <c r="K10" s="37">
        <v>0</v>
      </c>
      <c r="L10" s="87">
        <v>635768</v>
      </c>
      <c r="M10" s="88">
        <v>7947106</v>
      </c>
      <c r="N10" s="36">
        <v>1</v>
      </c>
      <c r="O10" s="36" t="s">
        <v>1424</v>
      </c>
    </row>
  </sheetData>
  <mergeCells count="10">
    <mergeCell ref="A2:O2"/>
    <mergeCell ref="A3:B3"/>
    <mergeCell ref="A4:B4"/>
    <mergeCell ref="H3:H4"/>
    <mergeCell ref="C3:D3"/>
    <mergeCell ref="E3:F3"/>
    <mergeCell ref="I3:L3"/>
    <mergeCell ref="N3:N4"/>
    <mergeCell ref="O3:O4"/>
    <mergeCell ref="M3:M4"/>
  </mergeCells>
  <hyperlinks>
    <hyperlink ref="A1" location="Forside!A1" display="Tilbage til forside" xr:uid="{C4FC0248-14CF-4847-9DC2-187EA8F54C9C}"/>
  </hyperlinks>
  <pageMargins left="0.7" right="0.7" top="0.75" bottom="0.75" header="0.3" footer="0.3"/>
  <pageSetup paperSize="9" orientation="portrait" r:id="rId1"/>
  <ignoredErrors>
    <ignoredError sqref="A5:A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CBC6-66E2-4361-A1C3-5A54935F944D}">
  <dimension ref="A1:C38"/>
  <sheetViews>
    <sheetView workbookViewId="0"/>
  </sheetViews>
  <sheetFormatPr defaultRowHeight="14.25" x14ac:dyDescent="0.2"/>
  <cols>
    <col min="1" max="1" width="9.140625" style="21" customWidth="1"/>
    <col min="2" max="2" width="83.140625" style="21" customWidth="1"/>
    <col min="3" max="3" width="16.28515625" style="21" bestFit="1" customWidth="1"/>
    <col min="4" max="16384" width="9.140625" style="21"/>
  </cols>
  <sheetData>
    <row r="1" spans="1:3" s="23" customFormat="1" ht="15" x14ac:dyDescent="0.25">
      <c r="A1" s="94" t="s">
        <v>1042</v>
      </c>
      <c r="C1" s="21"/>
    </row>
    <row r="2" spans="1:3" ht="25.5" customHeight="1" x14ac:dyDescent="0.2">
      <c r="A2" s="244" t="s">
        <v>734</v>
      </c>
      <c r="B2" s="245"/>
      <c r="C2" s="246"/>
    </row>
    <row r="3" spans="1:3" ht="15" customHeight="1" x14ac:dyDescent="0.2">
      <c r="A3" s="286" t="s">
        <v>223</v>
      </c>
      <c r="B3" s="287"/>
      <c r="C3" s="50">
        <f>Indledning!$C$8</f>
        <v>44926</v>
      </c>
    </row>
    <row r="4" spans="1:3" x14ac:dyDescent="0.2">
      <c r="A4" s="55">
        <v>1</v>
      </c>
      <c r="B4" s="35" t="s">
        <v>224</v>
      </c>
      <c r="C4" s="123">
        <v>10608012</v>
      </c>
    </row>
    <row r="5" spans="1:3" x14ac:dyDescent="0.2">
      <c r="A5" s="55">
        <v>2</v>
      </c>
      <c r="B5" s="35" t="s">
        <v>225</v>
      </c>
      <c r="C5" s="36">
        <v>1.6799999999999999E-2</v>
      </c>
    </row>
    <row r="6" spans="1:3" x14ac:dyDescent="0.2">
      <c r="A6" s="55">
        <v>3</v>
      </c>
      <c r="B6" s="35" t="s">
        <v>226</v>
      </c>
      <c r="C6" s="123">
        <v>177741</v>
      </c>
    </row>
    <row r="38" spans="2:3" s="32" customFormat="1" x14ac:dyDescent="0.2">
      <c r="B38" s="21"/>
      <c r="C38" s="21"/>
    </row>
  </sheetData>
  <mergeCells count="2">
    <mergeCell ref="A2:C2"/>
    <mergeCell ref="A3:B3"/>
  </mergeCells>
  <hyperlinks>
    <hyperlink ref="A1" location="Forside!A1" display="Tilbage til forside" xr:uid="{3AF67257-892B-4DCC-9511-9888E627CA6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D200-0D93-4381-A6BA-8A445DCC4019}">
  <dimension ref="A1:G37"/>
  <sheetViews>
    <sheetView workbookViewId="0"/>
  </sheetViews>
  <sheetFormatPr defaultRowHeight="14.25" x14ac:dyDescent="0.2"/>
  <cols>
    <col min="1" max="1" width="9.140625" style="71"/>
    <col min="2" max="2" width="121.7109375" style="71" customWidth="1"/>
    <col min="3" max="3" width="27.85546875" style="71" customWidth="1"/>
    <col min="4" max="16384" width="9.140625" style="71"/>
  </cols>
  <sheetData>
    <row r="1" spans="1:7" s="70" customFormat="1" ht="15" x14ac:dyDescent="0.25">
      <c r="A1" s="94" t="s">
        <v>1042</v>
      </c>
    </row>
    <row r="2" spans="1:7" ht="28.5" customHeight="1" x14ac:dyDescent="0.2">
      <c r="A2" s="288" t="s">
        <v>735</v>
      </c>
      <c r="B2" s="289"/>
      <c r="C2" s="290"/>
    </row>
    <row r="3" spans="1:7" x14ac:dyDescent="0.2">
      <c r="A3" s="268" t="s">
        <v>223</v>
      </c>
      <c r="B3" s="270"/>
      <c r="C3" s="72" t="s">
        <v>550</v>
      </c>
    </row>
    <row r="4" spans="1:7" x14ac:dyDescent="0.2">
      <c r="A4" s="55">
        <v>1</v>
      </c>
      <c r="B4" s="45" t="s">
        <v>403</v>
      </c>
      <c r="C4" s="123">
        <v>30022290</v>
      </c>
      <c r="D4" s="74"/>
      <c r="E4" s="74"/>
      <c r="F4" s="74"/>
      <c r="G4" s="74"/>
    </row>
    <row r="5" spans="1:7" x14ac:dyDescent="0.2">
      <c r="A5" s="55">
        <v>2</v>
      </c>
      <c r="B5" s="45" t="s">
        <v>404</v>
      </c>
      <c r="C5" s="123">
        <v>-89678</v>
      </c>
      <c r="D5" s="74"/>
      <c r="E5" s="74"/>
      <c r="F5" s="74"/>
      <c r="G5" s="74"/>
    </row>
    <row r="6" spans="1:7" x14ac:dyDescent="0.2">
      <c r="A6" s="55">
        <v>3</v>
      </c>
      <c r="B6" s="45" t="s">
        <v>405</v>
      </c>
      <c r="C6" s="123" t="s">
        <v>1424</v>
      </c>
      <c r="D6" s="74"/>
      <c r="E6" s="74"/>
      <c r="F6" s="74"/>
      <c r="G6" s="74"/>
    </row>
    <row r="7" spans="1:7" x14ac:dyDescent="0.2">
      <c r="A7" s="55">
        <v>4</v>
      </c>
      <c r="B7" s="45" t="s">
        <v>406</v>
      </c>
      <c r="C7" s="123" t="s">
        <v>1424</v>
      </c>
      <c r="D7" s="74"/>
      <c r="E7" s="74"/>
      <c r="F7" s="74"/>
      <c r="G7" s="74"/>
    </row>
    <row r="8" spans="1:7" ht="21" x14ac:dyDescent="0.2">
      <c r="A8" s="55">
        <v>5</v>
      </c>
      <c r="B8" s="45" t="s">
        <v>407</v>
      </c>
      <c r="C8" s="123" t="s">
        <v>1424</v>
      </c>
      <c r="D8" s="74"/>
      <c r="E8" s="74"/>
      <c r="F8" s="74"/>
      <c r="G8" s="74"/>
    </row>
    <row r="9" spans="1:7" x14ac:dyDescent="0.2">
      <c r="A9" s="55">
        <v>6</v>
      </c>
      <c r="B9" s="45" t="s">
        <v>408</v>
      </c>
      <c r="C9" s="123" t="s">
        <v>1424</v>
      </c>
      <c r="D9" s="74"/>
      <c r="E9" s="74"/>
      <c r="F9" s="74"/>
      <c r="G9" s="74"/>
    </row>
    <row r="10" spans="1:7" x14ac:dyDescent="0.2">
      <c r="A10" s="55">
        <v>7</v>
      </c>
      <c r="B10" s="45" t="s">
        <v>409</v>
      </c>
      <c r="C10" s="123" t="s">
        <v>1424</v>
      </c>
    </row>
    <row r="11" spans="1:7" x14ac:dyDescent="0.2">
      <c r="A11" s="55">
        <v>8</v>
      </c>
      <c r="B11" s="45" t="s">
        <v>410</v>
      </c>
      <c r="C11" s="123">
        <v>64226</v>
      </c>
      <c r="D11" s="74"/>
      <c r="E11" s="74"/>
      <c r="F11" s="74"/>
      <c r="G11" s="74"/>
    </row>
    <row r="12" spans="1:7" x14ac:dyDescent="0.2">
      <c r="A12" s="55">
        <v>9</v>
      </c>
      <c r="B12" s="45" t="s">
        <v>411</v>
      </c>
      <c r="C12" s="123" t="s">
        <v>1424</v>
      </c>
      <c r="D12" s="74"/>
      <c r="E12" s="74"/>
      <c r="F12" s="74"/>
      <c r="G12" s="74"/>
    </row>
    <row r="13" spans="1:7" x14ac:dyDescent="0.2">
      <c r="A13" s="55">
        <v>10</v>
      </c>
      <c r="B13" s="45" t="s">
        <v>412</v>
      </c>
      <c r="C13" s="123">
        <v>3528799</v>
      </c>
      <c r="D13" s="74"/>
      <c r="E13" s="74"/>
      <c r="F13" s="74"/>
      <c r="G13" s="74"/>
    </row>
    <row r="14" spans="1:7" x14ac:dyDescent="0.2">
      <c r="A14" s="55">
        <v>11</v>
      </c>
      <c r="B14" s="45" t="s">
        <v>413</v>
      </c>
      <c r="C14" s="123" t="s">
        <v>1424</v>
      </c>
      <c r="D14" s="74"/>
      <c r="E14" s="74"/>
      <c r="F14" s="74"/>
      <c r="G14" s="74"/>
    </row>
    <row r="15" spans="1:7" x14ac:dyDescent="0.2">
      <c r="A15" s="55" t="s">
        <v>401</v>
      </c>
      <c r="B15" s="45" t="s">
        <v>414</v>
      </c>
      <c r="C15" s="123" t="s">
        <v>1424</v>
      </c>
      <c r="D15" s="74"/>
      <c r="E15" s="74"/>
      <c r="F15" s="74"/>
      <c r="G15" s="74"/>
    </row>
    <row r="16" spans="1:7" x14ac:dyDescent="0.2">
      <c r="A16" s="55" t="s">
        <v>402</v>
      </c>
      <c r="B16" s="45" t="s">
        <v>415</v>
      </c>
      <c r="C16" s="123" t="s">
        <v>1424</v>
      </c>
      <c r="D16" s="74"/>
      <c r="E16" s="74"/>
      <c r="F16" s="74"/>
      <c r="G16" s="74"/>
    </row>
    <row r="17" spans="1:7" x14ac:dyDescent="0.2">
      <c r="A17" s="55">
        <v>12</v>
      </c>
      <c r="B17" s="45" t="s">
        <v>416</v>
      </c>
      <c r="C17" s="123">
        <v>-125027</v>
      </c>
    </row>
    <row r="18" spans="1:7" x14ac:dyDescent="0.2">
      <c r="A18" s="76">
        <v>13</v>
      </c>
      <c r="B18" s="77" t="s">
        <v>161</v>
      </c>
      <c r="C18" s="124">
        <v>33400608</v>
      </c>
      <c r="D18" s="74"/>
      <c r="E18" s="74"/>
      <c r="F18" s="74"/>
      <c r="G18" s="74"/>
    </row>
    <row r="20" spans="1:7" x14ac:dyDescent="0.2">
      <c r="D20" s="74"/>
      <c r="E20" s="74"/>
      <c r="F20" s="74"/>
      <c r="G20" s="74"/>
    </row>
    <row r="21" spans="1:7" x14ac:dyDescent="0.2">
      <c r="D21" s="74"/>
      <c r="E21" s="74"/>
      <c r="F21" s="74"/>
      <c r="G21" s="74"/>
    </row>
    <row r="22" spans="1:7" x14ac:dyDescent="0.2">
      <c r="D22" s="74"/>
      <c r="E22" s="74"/>
      <c r="F22" s="74"/>
      <c r="G22" s="74"/>
    </row>
    <row r="23" spans="1:7" x14ac:dyDescent="0.2">
      <c r="D23" s="74"/>
      <c r="E23" s="74"/>
      <c r="F23" s="74"/>
      <c r="G23" s="74"/>
    </row>
    <row r="24" spans="1:7" x14ac:dyDescent="0.2">
      <c r="D24" s="74"/>
      <c r="E24" s="74"/>
      <c r="F24" s="74"/>
      <c r="G24" s="74"/>
    </row>
    <row r="26" spans="1:7" x14ac:dyDescent="0.2">
      <c r="D26" s="74"/>
      <c r="E26" s="74"/>
      <c r="F26" s="74"/>
      <c r="G26" s="74"/>
    </row>
    <row r="27" spans="1:7" x14ac:dyDescent="0.2">
      <c r="D27" s="74"/>
      <c r="E27" s="74"/>
      <c r="F27" s="74"/>
      <c r="G27" s="74"/>
    </row>
    <row r="28" spans="1:7" x14ac:dyDescent="0.2">
      <c r="D28" s="74"/>
      <c r="E28" s="74"/>
      <c r="F28" s="74"/>
      <c r="G28" s="74"/>
    </row>
    <row r="29" spans="1:7" x14ac:dyDescent="0.2">
      <c r="D29" s="74"/>
      <c r="E29" s="74"/>
      <c r="F29" s="74"/>
      <c r="G29" s="74"/>
    </row>
    <row r="30" spans="1:7" x14ac:dyDescent="0.2">
      <c r="D30" s="74"/>
      <c r="E30" s="74"/>
      <c r="F30" s="74"/>
      <c r="G30" s="74"/>
    </row>
    <row r="31" spans="1:7" x14ac:dyDescent="0.2">
      <c r="D31" s="74"/>
      <c r="E31" s="74"/>
      <c r="F31" s="74"/>
      <c r="G31" s="74"/>
    </row>
    <row r="32" spans="1:7" x14ac:dyDescent="0.2">
      <c r="D32" s="74"/>
      <c r="E32" s="74"/>
      <c r="F32" s="74"/>
      <c r="G32" s="74"/>
    </row>
    <row r="33" spans="1:7" x14ac:dyDescent="0.2">
      <c r="D33" s="74"/>
      <c r="E33" s="74"/>
      <c r="F33" s="74"/>
      <c r="G33" s="74"/>
    </row>
    <row r="34" spans="1:7" x14ac:dyDescent="0.2">
      <c r="D34" s="74"/>
      <c r="E34" s="74"/>
      <c r="F34" s="74"/>
      <c r="G34" s="74"/>
    </row>
    <row r="35" spans="1:7" x14ac:dyDescent="0.2">
      <c r="D35" s="74"/>
      <c r="E35" s="74"/>
      <c r="F35" s="74"/>
      <c r="G35" s="74"/>
    </row>
    <row r="36" spans="1:7" x14ac:dyDescent="0.2">
      <c r="D36" s="74"/>
      <c r="E36" s="74"/>
      <c r="F36" s="74"/>
      <c r="G36" s="74"/>
    </row>
    <row r="37" spans="1:7" s="78" customFormat="1" x14ac:dyDescent="0.2">
      <c r="A37" s="71"/>
      <c r="B37" s="71"/>
      <c r="C37" s="71"/>
      <c r="D37" s="79"/>
      <c r="E37" s="79"/>
      <c r="F37" s="79"/>
      <c r="G37" s="79"/>
    </row>
  </sheetData>
  <mergeCells count="2">
    <mergeCell ref="A3:B3"/>
    <mergeCell ref="A2:C2"/>
  </mergeCells>
  <hyperlinks>
    <hyperlink ref="A1" location="Forside!A1" display="Tilbage til forside" xr:uid="{4370C9B3-1DA4-4E29-8692-70F7EBAB272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4988-8CFC-4DD8-BA0C-FF6DFD2B4D20}">
  <dimension ref="A1:H69"/>
  <sheetViews>
    <sheetView zoomScaleNormal="100" workbookViewId="0">
      <selection activeCell="D33" sqref="D33"/>
    </sheetView>
  </sheetViews>
  <sheetFormatPr defaultRowHeight="14.25" x14ac:dyDescent="0.2"/>
  <cols>
    <col min="1" max="1" width="9.140625" style="71"/>
    <col min="2" max="2" width="75.7109375" style="71" customWidth="1"/>
    <col min="3" max="3" width="15.42578125" style="114" customWidth="1"/>
    <col min="4" max="4" width="15.42578125" style="80" customWidth="1"/>
    <col min="5" max="16384" width="9.140625" style="71"/>
  </cols>
  <sheetData>
    <row r="1" spans="1:8" s="70" customFormat="1" ht="15" x14ac:dyDescent="0.25">
      <c r="A1" s="94" t="s">
        <v>1042</v>
      </c>
    </row>
    <row r="2" spans="1:8" ht="25.5" customHeight="1" x14ac:dyDescent="0.2">
      <c r="A2" s="244" t="s">
        <v>1260</v>
      </c>
      <c r="B2" s="245"/>
      <c r="C2" s="245"/>
      <c r="D2" s="246"/>
    </row>
    <row r="3" spans="1:8" ht="42" customHeight="1" x14ac:dyDescent="0.2">
      <c r="A3" s="268" t="s">
        <v>223</v>
      </c>
      <c r="B3" s="270"/>
      <c r="C3" s="291" t="s">
        <v>417</v>
      </c>
      <c r="D3" s="292"/>
    </row>
    <row r="4" spans="1:8" x14ac:dyDescent="0.2">
      <c r="A4" s="90" t="s">
        <v>418</v>
      </c>
      <c r="B4" s="48"/>
      <c r="C4" s="180">
        <f>Indledning!$C$8</f>
        <v>44926</v>
      </c>
      <c r="D4" s="180">
        <f>EOMONTH($C$4,-12)</f>
        <v>44561</v>
      </c>
    </row>
    <row r="5" spans="1:8" x14ac:dyDescent="0.2">
      <c r="A5" s="55">
        <v>1</v>
      </c>
      <c r="B5" s="91" t="s">
        <v>445</v>
      </c>
      <c r="C5" s="123">
        <v>29932611</v>
      </c>
      <c r="D5" s="123">
        <v>27719037</v>
      </c>
      <c r="E5" s="74"/>
      <c r="F5" s="74"/>
      <c r="G5" s="74"/>
      <c r="H5" s="74"/>
    </row>
    <row r="6" spans="1:8" ht="21" x14ac:dyDescent="0.2">
      <c r="A6" s="55">
        <v>2</v>
      </c>
      <c r="B6" s="91" t="s">
        <v>446</v>
      </c>
      <c r="C6" s="123" t="s">
        <v>1424</v>
      </c>
      <c r="D6" s="123" t="s">
        <v>1424</v>
      </c>
      <c r="E6" s="74"/>
      <c r="F6" s="74"/>
      <c r="G6" s="74"/>
      <c r="H6" s="74"/>
    </row>
    <row r="7" spans="1:8" ht="21" x14ac:dyDescent="0.2">
      <c r="A7" s="55">
        <v>3</v>
      </c>
      <c r="B7" s="91" t="s">
        <v>447</v>
      </c>
      <c r="C7" s="123" t="s">
        <v>1424</v>
      </c>
      <c r="D7" s="123" t="s">
        <v>1424</v>
      </c>
      <c r="E7" s="74"/>
      <c r="F7" s="74"/>
      <c r="G7" s="74"/>
      <c r="H7" s="74"/>
    </row>
    <row r="8" spans="1:8" ht="21" x14ac:dyDescent="0.2">
      <c r="A8" s="55">
        <v>4</v>
      </c>
      <c r="B8" s="91" t="s">
        <v>448</v>
      </c>
      <c r="C8" s="123" t="s">
        <v>1424</v>
      </c>
      <c r="D8" s="123" t="s">
        <v>1424</v>
      </c>
      <c r="E8" s="74"/>
      <c r="F8" s="74"/>
      <c r="G8" s="74"/>
      <c r="H8" s="74"/>
    </row>
    <row r="9" spans="1:8" x14ac:dyDescent="0.2">
      <c r="A9" s="55">
        <v>5</v>
      </c>
      <c r="B9" s="91" t="s">
        <v>449</v>
      </c>
      <c r="C9" s="123" t="s">
        <v>1424</v>
      </c>
      <c r="D9" s="123" t="s">
        <v>1424</v>
      </c>
      <c r="E9" s="74"/>
      <c r="F9" s="74"/>
      <c r="G9" s="74"/>
      <c r="H9" s="74"/>
    </row>
    <row r="10" spans="1:8" x14ac:dyDescent="0.2">
      <c r="A10" s="55">
        <v>6</v>
      </c>
      <c r="B10" s="91" t="s">
        <v>450</v>
      </c>
      <c r="C10" s="123">
        <v>-125027</v>
      </c>
      <c r="D10" s="123">
        <v>-120744</v>
      </c>
      <c r="E10" s="74"/>
      <c r="F10" s="74"/>
      <c r="G10" s="74"/>
      <c r="H10" s="74"/>
    </row>
    <row r="11" spans="1:8" x14ac:dyDescent="0.2">
      <c r="A11" s="55">
        <v>7</v>
      </c>
      <c r="B11" s="91" t="s">
        <v>451</v>
      </c>
      <c r="C11" s="123">
        <v>29807584</v>
      </c>
      <c r="D11" s="123">
        <v>27598292</v>
      </c>
    </row>
    <row r="12" spans="1:8" x14ac:dyDescent="0.2">
      <c r="A12" s="268" t="s">
        <v>419</v>
      </c>
      <c r="B12" s="269"/>
      <c r="C12" s="269"/>
      <c r="D12" s="270"/>
      <c r="E12" s="74"/>
      <c r="F12" s="74"/>
      <c r="G12" s="74"/>
      <c r="H12" s="74"/>
    </row>
    <row r="13" spans="1:8" ht="31.5" x14ac:dyDescent="0.2">
      <c r="A13" s="55">
        <v>8</v>
      </c>
      <c r="B13" s="91" t="s">
        <v>452</v>
      </c>
      <c r="C13" s="123">
        <v>14751</v>
      </c>
      <c r="D13" s="123">
        <v>16439</v>
      </c>
      <c r="E13" s="74"/>
      <c r="F13" s="74"/>
      <c r="G13" s="74"/>
      <c r="H13" s="74"/>
    </row>
    <row r="14" spans="1:8" ht="21" x14ac:dyDescent="0.2">
      <c r="A14" s="55" t="s">
        <v>453</v>
      </c>
      <c r="B14" s="91" t="s">
        <v>454</v>
      </c>
      <c r="C14" s="123" t="s">
        <v>1424</v>
      </c>
      <c r="D14" s="123" t="s">
        <v>1424</v>
      </c>
      <c r="E14" s="74"/>
      <c r="F14" s="74"/>
      <c r="G14" s="74"/>
      <c r="H14" s="74"/>
    </row>
    <row r="15" spans="1:8" ht="21" x14ac:dyDescent="0.2">
      <c r="A15" s="55">
        <v>9</v>
      </c>
      <c r="B15" s="91" t="s">
        <v>455</v>
      </c>
      <c r="C15" s="123">
        <v>49475</v>
      </c>
      <c r="D15" s="123">
        <v>53750</v>
      </c>
      <c r="E15" s="74"/>
      <c r="F15" s="74"/>
      <c r="G15" s="74"/>
      <c r="H15" s="74"/>
    </row>
    <row r="16" spans="1:8" ht="21" x14ac:dyDescent="0.2">
      <c r="A16" s="55" t="s">
        <v>456</v>
      </c>
      <c r="B16" s="91" t="s">
        <v>457</v>
      </c>
      <c r="C16" s="123" t="s">
        <v>1424</v>
      </c>
      <c r="D16" s="123" t="s">
        <v>1424</v>
      </c>
      <c r="E16" s="74"/>
      <c r="F16" s="74"/>
      <c r="G16" s="74"/>
      <c r="H16" s="74"/>
    </row>
    <row r="17" spans="1:8" x14ac:dyDescent="0.2">
      <c r="A17" s="55" t="s">
        <v>458</v>
      </c>
      <c r="B17" s="91" t="s">
        <v>420</v>
      </c>
      <c r="C17" s="123" t="s">
        <v>1424</v>
      </c>
      <c r="D17" s="123" t="s">
        <v>1424</v>
      </c>
      <c r="E17" s="74"/>
      <c r="F17" s="74"/>
      <c r="G17" s="74"/>
      <c r="H17" s="74"/>
    </row>
    <row r="18" spans="1:8" ht="21" x14ac:dyDescent="0.2">
      <c r="A18" s="55">
        <v>10</v>
      </c>
      <c r="B18" s="91" t="s">
        <v>459</v>
      </c>
      <c r="C18" s="123" t="s">
        <v>1424</v>
      </c>
      <c r="D18" s="123" t="s">
        <v>1424</v>
      </c>
    </row>
    <row r="19" spans="1:8" ht="21" x14ac:dyDescent="0.2">
      <c r="A19" s="55" t="s">
        <v>460</v>
      </c>
      <c r="B19" s="91" t="s">
        <v>461</v>
      </c>
      <c r="C19" s="123" t="s">
        <v>1424</v>
      </c>
      <c r="D19" s="123" t="s">
        <v>1424</v>
      </c>
      <c r="E19" s="74"/>
      <c r="F19" s="74"/>
      <c r="G19" s="74"/>
      <c r="H19" s="74"/>
    </row>
    <row r="20" spans="1:8" ht="21" x14ac:dyDescent="0.2">
      <c r="A20" s="55" t="s">
        <v>462</v>
      </c>
      <c r="B20" s="91" t="s">
        <v>463</v>
      </c>
      <c r="C20" s="123" t="s">
        <v>1424</v>
      </c>
      <c r="D20" s="123" t="s">
        <v>1424</v>
      </c>
    </row>
    <row r="21" spans="1:8" x14ac:dyDescent="0.2">
      <c r="A21" s="55">
        <v>11</v>
      </c>
      <c r="B21" s="91" t="s">
        <v>464</v>
      </c>
      <c r="C21" s="123" t="s">
        <v>1424</v>
      </c>
      <c r="D21" s="123" t="s">
        <v>1424</v>
      </c>
      <c r="E21" s="74"/>
      <c r="F21" s="74"/>
      <c r="G21" s="74"/>
      <c r="H21" s="74"/>
    </row>
    <row r="22" spans="1:8" ht="21" x14ac:dyDescent="0.2">
      <c r="A22" s="55">
        <v>12</v>
      </c>
      <c r="B22" s="91" t="s">
        <v>465</v>
      </c>
      <c r="C22" s="123" t="s">
        <v>1424</v>
      </c>
      <c r="D22" s="123" t="s">
        <v>1424</v>
      </c>
      <c r="E22" s="74"/>
      <c r="F22" s="74"/>
      <c r="G22" s="74"/>
      <c r="H22" s="74"/>
    </row>
    <row r="23" spans="1:8" x14ac:dyDescent="0.2">
      <c r="A23" s="55">
        <v>13</v>
      </c>
      <c r="B23" s="91" t="s">
        <v>466</v>
      </c>
      <c r="C23" s="123">
        <v>64226</v>
      </c>
      <c r="D23" s="123">
        <v>70189</v>
      </c>
      <c r="E23" s="74"/>
      <c r="F23" s="74"/>
      <c r="G23" s="74"/>
      <c r="H23" s="74"/>
    </row>
    <row r="24" spans="1:8" x14ac:dyDescent="0.2">
      <c r="A24" s="268" t="s">
        <v>467</v>
      </c>
      <c r="B24" s="269"/>
      <c r="C24" s="269"/>
      <c r="D24" s="270"/>
      <c r="E24" s="74"/>
      <c r="F24" s="74"/>
      <c r="G24" s="74"/>
      <c r="H24" s="74"/>
    </row>
    <row r="25" spans="1:8" ht="21" x14ac:dyDescent="0.2">
      <c r="A25" s="55">
        <v>14</v>
      </c>
      <c r="B25" s="91" t="s">
        <v>421</v>
      </c>
      <c r="C25" s="123" t="s">
        <v>1424</v>
      </c>
      <c r="D25" s="123" t="s">
        <v>1424</v>
      </c>
      <c r="E25" s="74"/>
      <c r="F25" s="74"/>
      <c r="G25" s="74"/>
      <c r="H25" s="74"/>
    </row>
    <row r="26" spans="1:8" ht="21" x14ac:dyDescent="0.2">
      <c r="A26" s="55">
        <v>15</v>
      </c>
      <c r="B26" s="91" t="s">
        <v>468</v>
      </c>
      <c r="C26" s="123" t="s">
        <v>1424</v>
      </c>
      <c r="D26" s="123" t="s">
        <v>1424</v>
      </c>
    </row>
    <row r="27" spans="1:8" x14ac:dyDescent="0.2">
      <c r="A27" s="55">
        <v>16</v>
      </c>
      <c r="B27" s="91" t="s">
        <v>422</v>
      </c>
      <c r="C27" s="123" t="s">
        <v>1424</v>
      </c>
      <c r="D27" s="123" t="s">
        <v>1424</v>
      </c>
      <c r="E27" s="74"/>
      <c r="F27" s="74"/>
      <c r="G27" s="74"/>
      <c r="H27" s="74"/>
    </row>
    <row r="28" spans="1:8" ht="21" x14ac:dyDescent="0.2">
      <c r="A28" s="55" t="s">
        <v>469</v>
      </c>
      <c r="B28" s="91" t="s">
        <v>470</v>
      </c>
      <c r="C28" s="123" t="s">
        <v>1424</v>
      </c>
      <c r="D28" s="123" t="s">
        <v>1424</v>
      </c>
      <c r="E28" s="74"/>
      <c r="F28" s="74"/>
      <c r="G28" s="74"/>
      <c r="H28" s="74"/>
    </row>
    <row r="29" spans="1:8" x14ac:dyDescent="0.2">
      <c r="A29" s="55">
        <v>17</v>
      </c>
      <c r="B29" s="91" t="s">
        <v>423</v>
      </c>
      <c r="C29" s="123" t="s">
        <v>1424</v>
      </c>
      <c r="D29" s="123" t="s">
        <v>1424</v>
      </c>
      <c r="E29" s="74"/>
      <c r="F29" s="74"/>
      <c r="G29" s="74"/>
      <c r="H29" s="74"/>
    </row>
    <row r="30" spans="1:8" x14ac:dyDescent="0.2">
      <c r="A30" s="55" t="s">
        <v>471</v>
      </c>
      <c r="B30" s="91" t="s">
        <v>472</v>
      </c>
      <c r="C30" s="123" t="s">
        <v>1424</v>
      </c>
      <c r="D30" s="123" t="s">
        <v>1424</v>
      </c>
      <c r="E30" s="74"/>
      <c r="F30" s="74"/>
      <c r="G30" s="74"/>
      <c r="H30" s="74"/>
    </row>
    <row r="31" spans="1:8" x14ac:dyDescent="0.2">
      <c r="A31" s="55">
        <v>18</v>
      </c>
      <c r="B31" s="91" t="s">
        <v>473</v>
      </c>
      <c r="C31" s="123" t="s">
        <v>1424</v>
      </c>
      <c r="D31" s="123" t="s">
        <v>1424</v>
      </c>
      <c r="E31" s="74"/>
      <c r="F31" s="74"/>
      <c r="G31" s="74"/>
      <c r="H31" s="74"/>
    </row>
    <row r="32" spans="1:8" x14ac:dyDescent="0.2">
      <c r="A32" s="268" t="s">
        <v>474</v>
      </c>
      <c r="B32" s="269"/>
      <c r="C32" s="269"/>
      <c r="D32" s="270"/>
      <c r="E32" s="74"/>
      <c r="F32" s="74"/>
      <c r="G32" s="74"/>
      <c r="H32" s="74"/>
    </row>
    <row r="33" spans="1:8" x14ac:dyDescent="0.2">
      <c r="A33" s="55">
        <v>19</v>
      </c>
      <c r="B33" s="91" t="s">
        <v>475</v>
      </c>
      <c r="C33" s="123">
        <v>11279398</v>
      </c>
      <c r="D33" s="123">
        <v>13649259</v>
      </c>
      <c r="E33" s="74"/>
      <c r="F33" s="74"/>
      <c r="G33" s="74"/>
      <c r="H33" s="74"/>
    </row>
    <row r="34" spans="1:8" x14ac:dyDescent="0.2">
      <c r="A34" s="55">
        <v>20</v>
      </c>
      <c r="B34" s="91" t="s">
        <v>476</v>
      </c>
      <c r="C34" s="123">
        <v>-7750600</v>
      </c>
      <c r="D34" s="123">
        <v>-8959347</v>
      </c>
      <c r="E34" s="74"/>
      <c r="F34" s="74"/>
      <c r="G34" s="74"/>
      <c r="H34" s="74"/>
    </row>
    <row r="35" spans="1:8" ht="21" x14ac:dyDescent="0.2">
      <c r="A35" s="55">
        <v>21</v>
      </c>
      <c r="B35" s="91" t="s">
        <v>477</v>
      </c>
      <c r="C35" s="123" t="s">
        <v>1424</v>
      </c>
      <c r="D35" s="123" t="s">
        <v>1424</v>
      </c>
      <c r="E35" s="74"/>
      <c r="F35" s="74"/>
      <c r="G35" s="74"/>
      <c r="H35" s="74"/>
    </row>
    <row r="36" spans="1:8" x14ac:dyDescent="0.2">
      <c r="A36" s="55">
        <v>22</v>
      </c>
      <c r="B36" s="91" t="s">
        <v>478</v>
      </c>
      <c r="C36" s="123">
        <v>3528799</v>
      </c>
      <c r="D36" s="123">
        <v>4689912</v>
      </c>
      <c r="E36" s="74"/>
      <c r="F36" s="74"/>
      <c r="G36" s="74"/>
      <c r="H36" s="74"/>
    </row>
    <row r="37" spans="1:8" x14ac:dyDescent="0.2">
      <c r="A37" s="268" t="s">
        <v>479</v>
      </c>
      <c r="B37" s="269"/>
      <c r="C37" s="269"/>
      <c r="D37" s="270"/>
      <c r="E37" s="74"/>
      <c r="F37" s="74"/>
      <c r="G37" s="74"/>
      <c r="H37" s="74"/>
    </row>
    <row r="38" spans="1:8" s="78" customFormat="1" ht="21" x14ac:dyDescent="0.2">
      <c r="A38" s="55" t="s">
        <v>480</v>
      </c>
      <c r="B38" s="91" t="s">
        <v>481</v>
      </c>
      <c r="C38" s="123" t="s">
        <v>1424</v>
      </c>
      <c r="D38" s="123" t="s">
        <v>1424</v>
      </c>
      <c r="E38" s="79"/>
      <c r="F38" s="79"/>
      <c r="G38" s="79"/>
      <c r="H38" s="79"/>
    </row>
    <row r="39" spans="1:8" ht="21" x14ac:dyDescent="0.2">
      <c r="A39" s="55" t="s">
        <v>482</v>
      </c>
      <c r="B39" s="91" t="s">
        <v>483</v>
      </c>
      <c r="C39" s="123" t="s">
        <v>1424</v>
      </c>
      <c r="D39" s="123" t="s">
        <v>1424</v>
      </c>
    </row>
    <row r="40" spans="1:8" ht="21" x14ac:dyDescent="0.2">
      <c r="A40" s="55" t="s">
        <v>484</v>
      </c>
      <c r="B40" s="91" t="s">
        <v>485</v>
      </c>
      <c r="C40" s="123" t="s">
        <v>1424</v>
      </c>
      <c r="D40" s="123" t="s">
        <v>1424</v>
      </c>
    </row>
    <row r="41" spans="1:8" x14ac:dyDescent="0.2">
      <c r="A41" s="55" t="s">
        <v>486</v>
      </c>
      <c r="B41" s="91" t="s">
        <v>487</v>
      </c>
      <c r="C41" s="123" t="s">
        <v>1424</v>
      </c>
      <c r="D41" s="123" t="s">
        <v>1424</v>
      </c>
    </row>
    <row r="42" spans="1:8" ht="21" x14ac:dyDescent="0.2">
      <c r="A42" s="55" t="s">
        <v>488</v>
      </c>
      <c r="B42" s="91" t="s">
        <v>489</v>
      </c>
      <c r="C42" s="123" t="s">
        <v>1424</v>
      </c>
      <c r="D42" s="123" t="s">
        <v>1424</v>
      </c>
    </row>
    <row r="43" spans="1:8" x14ac:dyDescent="0.2">
      <c r="A43" s="55" t="s">
        <v>490</v>
      </c>
      <c r="B43" s="91" t="s">
        <v>491</v>
      </c>
      <c r="C43" s="123" t="s">
        <v>1424</v>
      </c>
      <c r="D43" s="123" t="s">
        <v>1424</v>
      </c>
    </row>
    <row r="44" spans="1:8" x14ac:dyDescent="0.2">
      <c r="A44" s="55" t="s">
        <v>492</v>
      </c>
      <c r="B44" s="91" t="s">
        <v>493</v>
      </c>
      <c r="C44" s="123" t="s">
        <v>1424</v>
      </c>
      <c r="D44" s="123" t="s">
        <v>1424</v>
      </c>
    </row>
    <row r="45" spans="1:8" ht="21" x14ac:dyDescent="0.2">
      <c r="A45" s="55" t="s">
        <v>494</v>
      </c>
      <c r="B45" s="91" t="s">
        <v>495</v>
      </c>
      <c r="C45" s="123" t="s">
        <v>1424</v>
      </c>
      <c r="D45" s="123" t="s">
        <v>1424</v>
      </c>
    </row>
    <row r="46" spans="1:8" ht="21" x14ac:dyDescent="0.2">
      <c r="A46" s="55" t="s">
        <v>496</v>
      </c>
      <c r="B46" s="91" t="s">
        <v>497</v>
      </c>
      <c r="C46" s="123" t="s">
        <v>1424</v>
      </c>
      <c r="D46" s="123" t="s">
        <v>1424</v>
      </c>
    </row>
    <row r="47" spans="1:8" x14ac:dyDescent="0.2">
      <c r="A47" s="55" t="s">
        <v>498</v>
      </c>
      <c r="B47" s="91" t="s">
        <v>499</v>
      </c>
      <c r="C47" s="123" t="s">
        <v>1424</v>
      </c>
      <c r="D47" s="123" t="s">
        <v>1424</v>
      </c>
    </row>
    <row r="48" spans="1:8" x14ac:dyDescent="0.2">
      <c r="A48" s="55" t="s">
        <v>500</v>
      </c>
      <c r="B48" s="91" t="s">
        <v>501</v>
      </c>
      <c r="C48" s="123" t="s">
        <v>1424</v>
      </c>
      <c r="D48" s="123" t="s">
        <v>1424</v>
      </c>
    </row>
    <row r="49" spans="1:4" x14ac:dyDescent="0.2">
      <c r="A49" s="268" t="s">
        <v>502</v>
      </c>
      <c r="B49" s="269"/>
      <c r="C49" s="269"/>
      <c r="D49" s="270"/>
    </row>
    <row r="50" spans="1:4" x14ac:dyDescent="0.2">
      <c r="A50" s="55">
        <v>23</v>
      </c>
      <c r="B50" s="91" t="s">
        <v>112</v>
      </c>
      <c r="C50" s="123">
        <v>2255961</v>
      </c>
      <c r="D50" s="123">
        <v>2080567</v>
      </c>
    </row>
    <row r="51" spans="1:4" x14ac:dyDescent="0.2">
      <c r="A51" s="55">
        <v>24</v>
      </c>
      <c r="B51" s="91" t="s">
        <v>161</v>
      </c>
      <c r="C51" s="123">
        <v>33400608</v>
      </c>
      <c r="D51" s="123">
        <v>32358393</v>
      </c>
    </row>
    <row r="52" spans="1:4" x14ac:dyDescent="0.2">
      <c r="A52" s="268" t="s">
        <v>113</v>
      </c>
      <c r="B52" s="269"/>
      <c r="C52" s="269"/>
      <c r="D52" s="270"/>
    </row>
    <row r="53" spans="1:4" x14ac:dyDescent="0.2">
      <c r="A53" s="55">
        <v>25</v>
      </c>
      <c r="B53" s="91" t="s">
        <v>184</v>
      </c>
      <c r="C53" s="162">
        <v>6.7500000000000004E-2</v>
      </c>
      <c r="D53" s="163">
        <v>6.4299999999999996E-2</v>
      </c>
    </row>
    <row r="54" spans="1:4" ht="21" x14ac:dyDescent="0.2">
      <c r="A54" s="55" t="s">
        <v>503</v>
      </c>
      <c r="B54" s="91" t="s">
        <v>504</v>
      </c>
      <c r="C54" s="162" t="s">
        <v>1424</v>
      </c>
      <c r="D54" s="163" t="s">
        <v>1424</v>
      </c>
    </row>
    <row r="55" spans="1:4" x14ac:dyDescent="0.2">
      <c r="A55" s="55" t="s">
        <v>287</v>
      </c>
      <c r="B55" s="91" t="s">
        <v>505</v>
      </c>
      <c r="C55" s="162">
        <v>6.7500000000000004E-2</v>
      </c>
      <c r="D55" s="163">
        <v>6.4299999999999996E-2</v>
      </c>
    </row>
    <row r="56" spans="1:4" x14ac:dyDescent="0.2">
      <c r="A56" s="55">
        <v>26</v>
      </c>
      <c r="B56" s="91" t="s">
        <v>506</v>
      </c>
      <c r="C56" s="162">
        <v>0.03</v>
      </c>
      <c r="D56" s="163">
        <v>0.03</v>
      </c>
    </row>
    <row r="57" spans="1:4" ht="21" x14ac:dyDescent="0.2">
      <c r="A57" s="55" t="s">
        <v>507</v>
      </c>
      <c r="B57" s="91" t="s">
        <v>163</v>
      </c>
      <c r="C57" s="162" t="s">
        <v>1424</v>
      </c>
      <c r="D57" s="163" t="s">
        <v>1424</v>
      </c>
    </row>
    <row r="58" spans="1:4" x14ac:dyDescent="0.2">
      <c r="A58" s="55" t="s">
        <v>508</v>
      </c>
      <c r="B58" s="91" t="s">
        <v>509</v>
      </c>
      <c r="C58" s="162" t="s">
        <v>1424</v>
      </c>
      <c r="D58" s="163" t="s">
        <v>1424</v>
      </c>
    </row>
    <row r="59" spans="1:4" x14ac:dyDescent="0.2">
      <c r="A59" s="55">
        <v>27</v>
      </c>
      <c r="B59" s="91" t="s">
        <v>171</v>
      </c>
      <c r="C59" s="162" t="s">
        <v>1424</v>
      </c>
      <c r="D59" s="163" t="s">
        <v>1424</v>
      </c>
    </row>
    <row r="60" spans="1:4" x14ac:dyDescent="0.2">
      <c r="A60" s="55" t="s">
        <v>510</v>
      </c>
      <c r="B60" s="91" t="s">
        <v>172</v>
      </c>
      <c r="C60" s="162">
        <v>0.03</v>
      </c>
      <c r="D60" s="163">
        <v>0.03</v>
      </c>
    </row>
    <row r="61" spans="1:4" x14ac:dyDescent="0.2">
      <c r="A61" s="268" t="s">
        <v>511</v>
      </c>
      <c r="B61" s="269"/>
      <c r="C61" s="269"/>
      <c r="D61" s="270"/>
    </row>
    <row r="62" spans="1:4" x14ac:dyDescent="0.2">
      <c r="A62" s="55" t="s">
        <v>512</v>
      </c>
      <c r="B62" s="91" t="s">
        <v>425</v>
      </c>
      <c r="C62" s="204" t="s">
        <v>1445</v>
      </c>
      <c r="D62" s="205" t="s">
        <v>1445</v>
      </c>
    </row>
    <row r="63" spans="1:4" x14ac:dyDescent="0.2">
      <c r="A63" s="268" t="s">
        <v>513</v>
      </c>
      <c r="B63" s="269"/>
      <c r="C63" s="269"/>
      <c r="D63" s="270"/>
    </row>
    <row r="64" spans="1:4" ht="31.5" x14ac:dyDescent="0.2">
      <c r="A64" s="55">
        <v>28</v>
      </c>
      <c r="B64" s="91" t="s">
        <v>514</v>
      </c>
      <c r="C64" s="123" t="s">
        <v>1424</v>
      </c>
      <c r="D64" s="123" t="s">
        <v>1424</v>
      </c>
    </row>
    <row r="65" spans="1:4" ht="31.5" x14ac:dyDescent="0.2">
      <c r="A65" s="55">
        <v>29</v>
      </c>
      <c r="B65" s="91" t="s">
        <v>515</v>
      </c>
      <c r="C65" s="123" t="s">
        <v>1424</v>
      </c>
      <c r="D65" s="123" t="s">
        <v>1424</v>
      </c>
    </row>
    <row r="66" spans="1:4" ht="42" x14ac:dyDescent="0.2">
      <c r="A66" s="55">
        <v>30</v>
      </c>
      <c r="B66" s="91" t="s">
        <v>516</v>
      </c>
      <c r="C66" s="123">
        <v>33400608</v>
      </c>
      <c r="D66" s="123">
        <v>32358393</v>
      </c>
    </row>
    <row r="67" spans="1:4" ht="42" x14ac:dyDescent="0.2">
      <c r="A67" s="55" t="s">
        <v>517</v>
      </c>
      <c r="B67" s="91" t="s">
        <v>518</v>
      </c>
      <c r="C67" s="123">
        <v>33400608</v>
      </c>
      <c r="D67" s="123">
        <v>32358393</v>
      </c>
    </row>
    <row r="68" spans="1:4" ht="42" x14ac:dyDescent="0.2">
      <c r="A68" s="55">
        <v>31</v>
      </c>
      <c r="B68" s="91" t="s">
        <v>519</v>
      </c>
      <c r="C68" s="162">
        <v>6.7500000000000004E-2</v>
      </c>
      <c r="D68" s="163">
        <v>6.4299999999999996E-2</v>
      </c>
    </row>
    <row r="69" spans="1:4" ht="42" x14ac:dyDescent="0.2">
      <c r="A69" s="55" t="s">
        <v>520</v>
      </c>
      <c r="B69" s="91" t="s">
        <v>521</v>
      </c>
      <c r="C69" s="162">
        <v>6.7500000000000004E-2</v>
      </c>
      <c r="D69" s="163">
        <v>6.4299999999999996E-2</v>
      </c>
    </row>
  </sheetData>
  <mergeCells count="11">
    <mergeCell ref="A63:D63"/>
    <mergeCell ref="A2:D2"/>
    <mergeCell ref="A24:D24"/>
    <mergeCell ref="A32:D32"/>
    <mergeCell ref="A37:D37"/>
    <mergeCell ref="A49:D49"/>
    <mergeCell ref="A52:D52"/>
    <mergeCell ref="C3:D3"/>
    <mergeCell ref="A3:B3"/>
    <mergeCell ref="A12:D12"/>
    <mergeCell ref="A61:D61"/>
  </mergeCells>
  <hyperlinks>
    <hyperlink ref="A1" location="Forside!A1" display="Tilbage til forside" xr:uid="{C3ACA7E3-B7B3-40AA-A0CF-853AFDF8FCA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299-6AC0-43E2-BB3B-462780650F56}">
  <dimension ref="A1:D38"/>
  <sheetViews>
    <sheetView workbookViewId="0"/>
  </sheetViews>
  <sheetFormatPr defaultRowHeight="14.25" x14ac:dyDescent="0.2"/>
  <cols>
    <col min="1" max="1" width="9.140625" style="21"/>
    <col min="2" max="2" width="86.28515625" style="21" customWidth="1"/>
    <col min="3" max="4" width="16.7109375" style="22" customWidth="1"/>
    <col min="5" max="16384" width="9.140625" style="21"/>
  </cols>
  <sheetData>
    <row r="1" spans="1:4" s="23" customFormat="1" ht="15" x14ac:dyDescent="0.25">
      <c r="A1" s="94" t="s">
        <v>1042</v>
      </c>
    </row>
    <row r="2" spans="1:4" ht="28.5" customHeight="1" x14ac:dyDescent="0.2">
      <c r="A2" s="288" t="s">
        <v>1127</v>
      </c>
      <c r="B2" s="289"/>
      <c r="C2" s="289"/>
      <c r="D2" s="290"/>
    </row>
    <row r="3" spans="1:4" ht="42" x14ac:dyDescent="0.2">
      <c r="A3" s="241" t="s">
        <v>223</v>
      </c>
      <c r="B3" s="242"/>
      <c r="C3" s="243"/>
      <c r="D3" s="39" t="s">
        <v>1092</v>
      </c>
    </row>
    <row r="4" spans="1:4" x14ac:dyDescent="0.2">
      <c r="A4" s="29" t="s">
        <v>426</v>
      </c>
      <c r="B4" s="293" t="s">
        <v>522</v>
      </c>
      <c r="C4" s="294"/>
      <c r="D4" s="125">
        <v>29932611</v>
      </c>
    </row>
    <row r="5" spans="1:4" x14ac:dyDescent="0.2">
      <c r="A5" s="17" t="s">
        <v>427</v>
      </c>
      <c r="B5" s="295" t="s">
        <v>428</v>
      </c>
      <c r="C5" s="296"/>
      <c r="D5" s="34">
        <v>1559263</v>
      </c>
    </row>
    <row r="6" spans="1:4" x14ac:dyDescent="0.2">
      <c r="A6" s="17" t="s">
        <v>429</v>
      </c>
      <c r="B6" s="295" t="s">
        <v>523</v>
      </c>
      <c r="C6" s="296"/>
      <c r="D6" s="34">
        <v>28373349</v>
      </c>
    </row>
    <row r="7" spans="1:4" x14ac:dyDescent="0.2">
      <c r="A7" s="17" t="s">
        <v>430</v>
      </c>
      <c r="B7" s="295" t="s">
        <v>431</v>
      </c>
      <c r="C7" s="296"/>
      <c r="D7" s="34" t="s">
        <v>1424</v>
      </c>
    </row>
    <row r="8" spans="1:4" x14ac:dyDescent="0.2">
      <c r="A8" s="17" t="s">
        <v>432</v>
      </c>
      <c r="B8" s="295" t="s">
        <v>433</v>
      </c>
      <c r="C8" s="296"/>
      <c r="D8" s="34">
        <v>13301155</v>
      </c>
    </row>
    <row r="9" spans="1:4" ht="20.25" customHeight="1" x14ac:dyDescent="0.2">
      <c r="A9" s="17" t="s">
        <v>434</v>
      </c>
      <c r="B9" s="297" t="s">
        <v>524</v>
      </c>
      <c r="C9" s="298"/>
      <c r="D9" s="34" t="s">
        <v>1424</v>
      </c>
    </row>
    <row r="10" spans="1:4" x14ac:dyDescent="0.2">
      <c r="A10" s="17" t="s">
        <v>435</v>
      </c>
      <c r="B10" s="295" t="s">
        <v>436</v>
      </c>
      <c r="C10" s="296"/>
      <c r="D10" s="34">
        <v>236893</v>
      </c>
    </row>
    <row r="11" spans="1:4" x14ac:dyDescent="0.2">
      <c r="A11" s="17" t="s">
        <v>437</v>
      </c>
      <c r="B11" s="295" t="s">
        <v>525</v>
      </c>
      <c r="C11" s="296"/>
      <c r="D11" s="34">
        <v>2930101</v>
      </c>
    </row>
    <row r="12" spans="1:4" x14ac:dyDescent="0.2">
      <c r="A12" s="17" t="s">
        <v>438</v>
      </c>
      <c r="B12" s="295" t="s">
        <v>439</v>
      </c>
      <c r="C12" s="296"/>
      <c r="D12" s="34">
        <v>9786696</v>
      </c>
    </row>
    <row r="13" spans="1:4" x14ac:dyDescent="0.2">
      <c r="A13" s="17" t="s">
        <v>440</v>
      </c>
      <c r="B13" s="295" t="s">
        <v>441</v>
      </c>
      <c r="C13" s="296"/>
      <c r="D13" s="34">
        <v>1278902</v>
      </c>
    </row>
    <row r="14" spans="1:4" x14ac:dyDescent="0.2">
      <c r="A14" s="17" t="s">
        <v>442</v>
      </c>
      <c r="B14" s="295" t="s">
        <v>526</v>
      </c>
      <c r="C14" s="296"/>
      <c r="D14" s="34">
        <v>87408</v>
      </c>
    </row>
    <row r="15" spans="1:4" x14ac:dyDescent="0.2">
      <c r="A15" s="17" t="s">
        <v>443</v>
      </c>
      <c r="B15" s="297" t="s">
        <v>444</v>
      </c>
      <c r="C15" s="298"/>
      <c r="D15" s="34">
        <v>752194</v>
      </c>
    </row>
    <row r="16" spans="1:4" x14ac:dyDescent="0.2">
      <c r="C16" s="21"/>
      <c r="D16" s="21"/>
    </row>
    <row r="17" s="21" customFormat="1" x14ac:dyDescent="0.2"/>
    <row r="18" s="21" customFormat="1" x14ac:dyDescent="0.2"/>
    <row r="19" s="21" customFormat="1" x14ac:dyDescent="0.2"/>
    <row r="20" s="21" customFormat="1" x14ac:dyDescent="0.2"/>
    <row r="21" s="21" customFormat="1" x14ac:dyDescent="0.2"/>
    <row r="22" s="21" customFormat="1" x14ac:dyDescent="0.2"/>
    <row r="23" s="21" customFormat="1" x14ac:dyDescent="0.2"/>
    <row r="24" s="21" customFormat="1" x14ac:dyDescent="0.2"/>
    <row r="25" s="21" customFormat="1" x14ac:dyDescent="0.2"/>
    <row r="26" s="21" customFormat="1" x14ac:dyDescent="0.2"/>
    <row r="27" s="21" customFormat="1" x14ac:dyDescent="0.2"/>
    <row r="28" s="21" customFormat="1" x14ac:dyDescent="0.2"/>
    <row r="29" s="21" customFormat="1" x14ac:dyDescent="0.2"/>
    <row r="30" s="21" customFormat="1" x14ac:dyDescent="0.2"/>
    <row r="31" s="21" customFormat="1" x14ac:dyDescent="0.2"/>
    <row r="32" s="21" customFormat="1" x14ac:dyDescent="0.2"/>
    <row r="33" spans="1:4" x14ac:dyDescent="0.2">
      <c r="C33" s="21"/>
      <c r="D33" s="21"/>
    </row>
    <row r="34" spans="1:4" x14ac:dyDescent="0.2">
      <c r="C34" s="21"/>
      <c r="D34" s="21"/>
    </row>
    <row r="35" spans="1:4" x14ac:dyDescent="0.2">
      <c r="C35" s="21"/>
      <c r="D35" s="21"/>
    </row>
    <row r="36" spans="1:4" x14ac:dyDescent="0.2">
      <c r="C36" s="21"/>
      <c r="D36" s="21"/>
    </row>
    <row r="37" spans="1:4" x14ac:dyDescent="0.2">
      <c r="C37" s="21"/>
      <c r="D37" s="21"/>
    </row>
    <row r="38" spans="1:4" s="32" customFormat="1" x14ac:dyDescent="0.2">
      <c r="A38" s="21"/>
      <c r="B38" s="21"/>
      <c r="C38" s="21"/>
      <c r="D38" s="21"/>
    </row>
  </sheetData>
  <mergeCells count="14">
    <mergeCell ref="B14:C14"/>
    <mergeCell ref="B15:C15"/>
    <mergeCell ref="B8:C8"/>
    <mergeCell ref="B9:C9"/>
    <mergeCell ref="B10:C10"/>
    <mergeCell ref="B11:C11"/>
    <mergeCell ref="B12:C12"/>
    <mergeCell ref="B13:C13"/>
    <mergeCell ref="A2:D2"/>
    <mergeCell ref="B4:C4"/>
    <mergeCell ref="B5:C5"/>
    <mergeCell ref="B6:C6"/>
    <mergeCell ref="B7:C7"/>
    <mergeCell ref="A3:C3"/>
  </mergeCells>
  <hyperlinks>
    <hyperlink ref="A1" location="Forside!A1" display="Tilbage til forside" xr:uid="{EC15115D-7B8B-4E5C-AF54-6CE0606464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865F-557B-4F02-9D4A-F131A38D27E8}">
  <dimension ref="A1:C5"/>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682</v>
      </c>
      <c r="B2" s="245"/>
      <c r="C2" s="246"/>
    </row>
    <row r="3" spans="1:3" x14ac:dyDescent="0.2">
      <c r="A3" s="253"/>
      <c r="B3" s="254"/>
      <c r="C3" s="43" t="s">
        <v>634</v>
      </c>
    </row>
    <row r="4" spans="1:3" ht="21" x14ac:dyDescent="0.2">
      <c r="A4" s="17" t="s">
        <v>620</v>
      </c>
      <c r="B4" s="18" t="s">
        <v>677</v>
      </c>
      <c r="C4" s="18" t="s">
        <v>1284</v>
      </c>
    </row>
    <row r="5" spans="1:3" ht="21" x14ac:dyDescent="0.2">
      <c r="A5" s="17" t="s">
        <v>678</v>
      </c>
      <c r="B5" s="18" t="s">
        <v>679</v>
      </c>
      <c r="C5" s="45" t="s">
        <v>1402</v>
      </c>
    </row>
  </sheetData>
  <mergeCells count="2">
    <mergeCell ref="A3:B3"/>
    <mergeCell ref="A2:C2"/>
  </mergeCells>
  <hyperlinks>
    <hyperlink ref="A1" location="Forside!A1" display="Tilbage til forside" xr:uid="{71405F98-8BB4-4C71-AB25-3B669939FB8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7BBA-A8AE-40CD-8E47-14C60B84D82D}">
  <dimension ref="A2:P361"/>
  <sheetViews>
    <sheetView topLeftCell="A16" zoomScaleNormal="100" workbookViewId="0">
      <selection activeCell="C48" sqref="C48"/>
    </sheetView>
  </sheetViews>
  <sheetFormatPr defaultRowHeight="14.25" customHeight="1" x14ac:dyDescent="0.25"/>
  <cols>
    <col min="1" max="1" width="3.28515625" style="216" customWidth="1"/>
    <col min="2" max="2" width="74" style="44" customWidth="1"/>
    <col min="3" max="3" width="15.140625" style="218" customWidth="1"/>
    <col min="4" max="4" width="18.42578125" style="219" customWidth="1"/>
    <col min="5" max="16384" width="9.140625" style="216"/>
  </cols>
  <sheetData>
    <row r="2" spans="2:16" ht="25.5" customHeight="1" x14ac:dyDescent="0.25">
      <c r="B2" s="239" t="s">
        <v>1330</v>
      </c>
      <c r="C2" s="239"/>
      <c r="D2" s="239"/>
    </row>
    <row r="4" spans="2:16" ht="17.25" customHeight="1" x14ac:dyDescent="0.25">
      <c r="B4" s="221" t="s">
        <v>1036</v>
      </c>
      <c r="C4" s="222" t="s">
        <v>1327</v>
      </c>
      <c r="D4" s="223" t="s">
        <v>1328</v>
      </c>
    </row>
    <row r="6" spans="2:16" ht="14.25" customHeight="1" x14ac:dyDescent="0.25">
      <c r="B6" s="240" t="s">
        <v>1074</v>
      </c>
      <c r="C6" s="240"/>
      <c r="D6" s="240"/>
      <c r="M6" s="230"/>
      <c r="N6" s="230"/>
      <c r="O6" s="230"/>
      <c r="P6" s="230"/>
    </row>
    <row r="7" spans="2:16" ht="14.25" customHeight="1" x14ac:dyDescent="0.25">
      <c r="B7" s="220" t="s">
        <v>1329</v>
      </c>
      <c r="C7" s="219" t="s">
        <v>1253</v>
      </c>
    </row>
    <row r="8" spans="2:16" ht="14.25" customHeight="1" x14ac:dyDescent="0.25">
      <c r="B8" s="44" t="s">
        <v>1332</v>
      </c>
      <c r="C8" s="219" t="s">
        <v>1198</v>
      </c>
    </row>
    <row r="9" spans="2:16" ht="14.25" customHeight="1" x14ac:dyDescent="0.25">
      <c r="B9" s="44" t="s">
        <v>1333</v>
      </c>
      <c r="C9" s="219" t="s">
        <v>1263</v>
      </c>
    </row>
    <row r="10" spans="2:16" ht="14.25" customHeight="1" x14ac:dyDescent="0.25">
      <c r="B10" s="44" t="s">
        <v>1335</v>
      </c>
      <c r="C10" s="219" t="s">
        <v>1331</v>
      </c>
    </row>
    <row r="11" spans="2:16" ht="14.25" customHeight="1" x14ac:dyDescent="0.25">
      <c r="B11" s="224" t="s">
        <v>1334</v>
      </c>
      <c r="C11" s="225" t="s">
        <v>1264</v>
      </c>
      <c r="D11" s="225" t="s">
        <v>1399</v>
      </c>
    </row>
    <row r="12" spans="2:16" ht="14.25" customHeight="1" x14ac:dyDescent="0.25">
      <c r="C12" s="219"/>
    </row>
    <row r="13" spans="2:16" ht="14.25" customHeight="1" x14ac:dyDescent="0.25">
      <c r="B13" s="240" t="s">
        <v>1381</v>
      </c>
      <c r="C13" s="240"/>
      <c r="D13" s="240"/>
    </row>
    <row r="14" spans="2:16" ht="31.5" x14ac:dyDescent="0.25">
      <c r="B14" s="44" t="s">
        <v>1336</v>
      </c>
      <c r="C14" s="219" t="s">
        <v>1246</v>
      </c>
    </row>
    <row r="15" spans="2:16" ht="21" x14ac:dyDescent="0.25">
      <c r="B15" s="44" t="s">
        <v>1337</v>
      </c>
      <c r="C15" s="219" t="s">
        <v>1254</v>
      </c>
    </row>
    <row r="16" spans="2:16" ht="14.25" customHeight="1" x14ac:dyDescent="0.25">
      <c r="B16" s="44" t="s">
        <v>1338</v>
      </c>
      <c r="C16" s="219" t="s">
        <v>1247</v>
      </c>
    </row>
    <row r="17" spans="2:4" ht="21" x14ac:dyDescent="0.25">
      <c r="B17" s="224" t="s">
        <v>1339</v>
      </c>
      <c r="C17" s="225" t="s">
        <v>1265</v>
      </c>
      <c r="D17" s="225"/>
    </row>
    <row r="18" spans="2:4" ht="14.25" customHeight="1" x14ac:dyDescent="0.25">
      <c r="C18" s="219"/>
    </row>
    <row r="19" spans="2:4" ht="14.25" customHeight="1" x14ac:dyDescent="0.25">
      <c r="B19" s="240" t="s">
        <v>189</v>
      </c>
      <c r="C19" s="240"/>
      <c r="D19" s="240"/>
    </row>
    <row r="20" spans="2:4" ht="14.25" customHeight="1" x14ac:dyDescent="0.25">
      <c r="B20" s="44" t="s">
        <v>1340</v>
      </c>
      <c r="C20" s="219" t="s">
        <v>1266</v>
      </c>
    </row>
    <row r="21" spans="2:4" ht="21" x14ac:dyDescent="0.25">
      <c r="B21" s="224" t="s">
        <v>1341</v>
      </c>
      <c r="C21" s="225" t="s">
        <v>1027</v>
      </c>
      <c r="D21" s="225"/>
    </row>
    <row r="22" spans="2:4" ht="14.25" customHeight="1" x14ac:dyDescent="0.25">
      <c r="C22" s="219"/>
    </row>
    <row r="23" spans="2:4" ht="14.25" customHeight="1" x14ac:dyDescent="0.25">
      <c r="B23" s="240" t="s">
        <v>188</v>
      </c>
      <c r="C23" s="240"/>
      <c r="D23" s="240"/>
    </row>
    <row r="24" spans="2:4" ht="21" x14ac:dyDescent="0.25">
      <c r="B24" s="44" t="s">
        <v>1342</v>
      </c>
      <c r="C24" s="219" t="s">
        <v>1197</v>
      </c>
    </row>
    <row r="25" spans="2:4" ht="14.25" customHeight="1" x14ac:dyDescent="0.25">
      <c r="B25" s="224" t="s">
        <v>1343</v>
      </c>
      <c r="C25" s="225" t="s">
        <v>1255</v>
      </c>
      <c r="D25" s="225"/>
    </row>
    <row r="26" spans="2:4" ht="14.25" customHeight="1" x14ac:dyDescent="0.25">
      <c r="C26" s="219"/>
    </row>
    <row r="27" spans="2:4" ht="14.25" customHeight="1" x14ac:dyDescent="0.25">
      <c r="B27" s="240" t="s">
        <v>113</v>
      </c>
      <c r="C27" s="240"/>
      <c r="D27" s="240"/>
    </row>
    <row r="28" spans="2:4" ht="21" x14ac:dyDescent="0.25">
      <c r="B28" s="44" t="s">
        <v>1344</v>
      </c>
      <c r="C28" s="219" t="s">
        <v>1267</v>
      </c>
    </row>
    <row r="29" spans="2:4" ht="14.25" customHeight="1" x14ac:dyDescent="0.25">
      <c r="B29" s="44" t="s">
        <v>1345</v>
      </c>
      <c r="C29" s="219" t="s">
        <v>1268</v>
      </c>
    </row>
    <row r="30" spans="2:4" ht="21" x14ac:dyDescent="0.25">
      <c r="B30" s="44" t="s">
        <v>1346</v>
      </c>
      <c r="C30" s="219" t="s">
        <v>1269</v>
      </c>
    </row>
    <row r="31" spans="2:4" ht="14.25" customHeight="1" x14ac:dyDescent="0.25">
      <c r="B31" s="224" t="s">
        <v>1347</v>
      </c>
      <c r="C31" s="225" t="s">
        <v>1028</v>
      </c>
      <c r="D31" s="225" t="s">
        <v>1384</v>
      </c>
    </row>
    <row r="32" spans="2:4" ht="14.25" customHeight="1" x14ac:dyDescent="0.25">
      <c r="C32" s="219"/>
    </row>
    <row r="33" spans="2:4" ht="14.25" customHeight="1" x14ac:dyDescent="0.25">
      <c r="B33" s="240" t="s">
        <v>1029</v>
      </c>
      <c r="C33" s="240"/>
      <c r="D33" s="240"/>
    </row>
    <row r="34" spans="2:4" ht="14.25" customHeight="1" x14ac:dyDescent="0.25">
      <c r="B34" s="44" t="s">
        <v>1348</v>
      </c>
      <c r="C34" s="219" t="s">
        <v>1270</v>
      </c>
      <c r="D34" s="219" t="s">
        <v>1403</v>
      </c>
    </row>
    <row r="35" spans="2:4" ht="14.25" customHeight="1" x14ac:dyDescent="0.25">
      <c r="B35" s="44" t="s">
        <v>1349</v>
      </c>
      <c r="C35" s="219" t="s">
        <v>1271</v>
      </c>
    </row>
    <row r="36" spans="2:4" ht="14.25" customHeight="1" x14ac:dyDescent="0.25">
      <c r="B36" s="44" t="s">
        <v>1350</v>
      </c>
      <c r="C36" s="219" t="s">
        <v>1272</v>
      </c>
      <c r="D36" s="219" t="s">
        <v>1398</v>
      </c>
    </row>
    <row r="37" spans="2:4" ht="14.25" customHeight="1" x14ac:dyDescent="0.25">
      <c r="B37" s="224" t="s">
        <v>1351</v>
      </c>
      <c r="C37" s="225" t="s">
        <v>1273</v>
      </c>
      <c r="D37" s="225"/>
    </row>
    <row r="38" spans="2:4" ht="14.25" customHeight="1" x14ac:dyDescent="0.25">
      <c r="C38" s="219"/>
    </row>
    <row r="39" spans="2:4" ht="14.25" customHeight="1" x14ac:dyDescent="0.25">
      <c r="B39" s="240" t="s">
        <v>1037</v>
      </c>
      <c r="C39" s="240"/>
      <c r="D39" s="240"/>
    </row>
    <row r="40" spans="2:4" ht="14.25" customHeight="1" x14ac:dyDescent="0.25">
      <c r="B40" s="44" t="s">
        <v>1352</v>
      </c>
      <c r="C40" s="219" t="s">
        <v>1274</v>
      </c>
    </row>
    <row r="41" spans="2:4" ht="14.25" customHeight="1" x14ac:dyDescent="0.25">
      <c r="B41" s="44" t="s">
        <v>1353</v>
      </c>
      <c r="C41" s="219" t="s">
        <v>1416</v>
      </c>
      <c r="D41" s="219" t="s">
        <v>1415</v>
      </c>
    </row>
    <row r="42" spans="2:4" ht="14.25" customHeight="1" x14ac:dyDescent="0.25">
      <c r="B42" s="240" t="s">
        <v>1038</v>
      </c>
      <c r="C42" s="240"/>
      <c r="D42" s="240"/>
    </row>
    <row r="43" spans="2:4" ht="14.25" customHeight="1" x14ac:dyDescent="0.25">
      <c r="B43" s="226" t="s">
        <v>1354</v>
      </c>
      <c r="C43" s="227"/>
      <c r="D43" s="227" t="s">
        <v>1400</v>
      </c>
    </row>
    <row r="44" spans="2:4" ht="14.25" customHeight="1" x14ac:dyDescent="0.25">
      <c r="C44" s="219"/>
    </row>
    <row r="45" spans="2:4" ht="14.25" customHeight="1" x14ac:dyDescent="0.25">
      <c r="B45" s="240" t="s">
        <v>1039</v>
      </c>
      <c r="C45" s="240"/>
      <c r="D45" s="240"/>
    </row>
    <row r="46" spans="2:4" ht="14.25" customHeight="1" x14ac:dyDescent="0.25">
      <c r="B46" s="44" t="s">
        <v>1355</v>
      </c>
      <c r="C46" s="219" t="s">
        <v>1030</v>
      </c>
      <c r="D46" s="219" t="s">
        <v>1385</v>
      </c>
    </row>
    <row r="47" spans="2:4" ht="21" x14ac:dyDescent="0.25">
      <c r="B47" s="44" t="s">
        <v>1356</v>
      </c>
      <c r="C47" s="219" t="s">
        <v>1196</v>
      </c>
    </row>
    <row r="48" spans="2:4" ht="14.25" customHeight="1" x14ac:dyDescent="0.25">
      <c r="B48" s="224" t="s">
        <v>1357</v>
      </c>
      <c r="C48" s="225" t="s">
        <v>1195</v>
      </c>
      <c r="D48" s="225"/>
    </row>
    <row r="49" spans="2:4" ht="14.25" customHeight="1" x14ac:dyDescent="0.25">
      <c r="B49" s="240" t="s">
        <v>1383</v>
      </c>
      <c r="C49" s="240"/>
      <c r="D49" s="240"/>
    </row>
    <row r="50" spans="2:4" ht="21" x14ac:dyDescent="0.25">
      <c r="B50" s="44" t="s">
        <v>1358</v>
      </c>
      <c r="C50" s="219" t="s">
        <v>1031</v>
      </c>
      <c r="D50" s="218" t="s">
        <v>1412</v>
      </c>
    </row>
    <row r="51" spans="2:4" ht="14.25" customHeight="1" x14ac:dyDescent="0.25">
      <c r="B51" s="44" t="s">
        <v>1359</v>
      </c>
      <c r="C51" s="219" t="s">
        <v>1194</v>
      </c>
    </row>
    <row r="52" spans="2:4" ht="14.25" customHeight="1" x14ac:dyDescent="0.25">
      <c r="B52" s="44" t="s">
        <v>1360</v>
      </c>
      <c r="C52" s="219" t="s">
        <v>1193</v>
      </c>
    </row>
    <row r="53" spans="2:4" ht="14.25" customHeight="1" x14ac:dyDescent="0.25">
      <c r="B53" s="44" t="s">
        <v>1361</v>
      </c>
      <c r="C53" s="219" t="s">
        <v>1192</v>
      </c>
    </row>
    <row r="54" spans="2:4" ht="14.25" customHeight="1" x14ac:dyDescent="0.25">
      <c r="B54" s="44" t="s">
        <v>1362</v>
      </c>
      <c r="C54" s="219" t="s">
        <v>1256</v>
      </c>
    </row>
    <row r="55" spans="2:4" ht="14.25" customHeight="1" x14ac:dyDescent="0.25">
      <c r="B55" s="224" t="s">
        <v>1363</v>
      </c>
      <c r="C55" s="225" t="s">
        <v>1191</v>
      </c>
      <c r="D55" s="225"/>
    </row>
    <row r="56" spans="2:4" ht="14.25" customHeight="1" x14ac:dyDescent="0.25">
      <c r="B56" s="240" t="s">
        <v>1320</v>
      </c>
      <c r="C56" s="240"/>
      <c r="D56" s="240"/>
    </row>
    <row r="57" spans="2:4" ht="21" x14ac:dyDescent="0.25">
      <c r="B57" s="226" t="s">
        <v>1364</v>
      </c>
      <c r="C57" s="227" t="s">
        <v>1032</v>
      </c>
      <c r="D57" s="227"/>
    </row>
    <row r="58" spans="2:4" ht="14.25" customHeight="1" x14ac:dyDescent="0.25">
      <c r="C58" s="219"/>
    </row>
    <row r="59" spans="2:4" ht="14.25" customHeight="1" x14ac:dyDescent="0.25">
      <c r="B59" s="240" t="s">
        <v>1040</v>
      </c>
      <c r="C59" s="240"/>
      <c r="D59" s="240"/>
    </row>
    <row r="60" spans="2:4" ht="14.25" customHeight="1" x14ac:dyDescent="0.25">
      <c r="B60" s="44" t="s">
        <v>1365</v>
      </c>
      <c r="C60" s="219" t="s">
        <v>1275</v>
      </c>
      <c r="D60" s="219" t="s">
        <v>1423</v>
      </c>
    </row>
    <row r="61" spans="2:4" ht="14.25" customHeight="1" x14ac:dyDescent="0.25">
      <c r="B61" s="44" t="s">
        <v>1366</v>
      </c>
      <c r="C61" s="219" t="s">
        <v>1190</v>
      </c>
    </row>
    <row r="62" spans="2:4" ht="14.25" customHeight="1" x14ac:dyDescent="0.25">
      <c r="B62" s="44" t="s">
        <v>1367</v>
      </c>
      <c r="C62" s="219" t="s">
        <v>1189</v>
      </c>
    </row>
    <row r="63" spans="2:4" ht="21" x14ac:dyDescent="0.25">
      <c r="B63" s="44" t="s">
        <v>1368</v>
      </c>
      <c r="C63" s="219" t="s">
        <v>1188</v>
      </c>
    </row>
    <row r="64" spans="2:4" ht="14.25" customHeight="1" x14ac:dyDescent="0.25">
      <c r="B64" s="224" t="s">
        <v>1369</v>
      </c>
      <c r="C64" s="225" t="s">
        <v>1187</v>
      </c>
      <c r="D64" s="225"/>
    </row>
    <row r="65" spans="2:4" ht="14.25" customHeight="1" x14ac:dyDescent="0.25">
      <c r="C65" s="219"/>
    </row>
    <row r="66" spans="2:4" ht="14.25" customHeight="1" x14ac:dyDescent="0.25">
      <c r="B66" s="240" t="s">
        <v>1382</v>
      </c>
      <c r="C66" s="240"/>
      <c r="D66" s="240"/>
    </row>
    <row r="67" spans="2:4" ht="14.25" customHeight="1" x14ac:dyDescent="0.25">
      <c r="B67" s="44" t="s">
        <v>1370</v>
      </c>
      <c r="C67" s="229" t="s">
        <v>1276</v>
      </c>
      <c r="D67" s="219" t="s">
        <v>1397</v>
      </c>
    </row>
    <row r="68" spans="2:4" ht="14.25" customHeight="1" x14ac:dyDescent="0.25">
      <c r="B68" s="224" t="s">
        <v>1371</v>
      </c>
      <c r="C68" s="225" t="s">
        <v>1186</v>
      </c>
      <c r="D68" s="225"/>
    </row>
    <row r="69" spans="2:4" ht="14.25" customHeight="1" x14ac:dyDescent="0.25">
      <c r="C69" s="219"/>
    </row>
    <row r="70" spans="2:4" ht="14.25" customHeight="1" x14ac:dyDescent="0.25">
      <c r="B70" s="240" t="s">
        <v>218</v>
      </c>
      <c r="C70" s="240"/>
      <c r="D70" s="240"/>
    </row>
    <row r="71" spans="2:4" ht="21" x14ac:dyDescent="0.25">
      <c r="B71" s="44" t="s">
        <v>1372</v>
      </c>
      <c r="C71" s="228" t="s">
        <v>1033</v>
      </c>
      <c r="D71" s="218" t="s">
        <v>1395</v>
      </c>
    </row>
    <row r="72" spans="2:4" ht="14.25" customHeight="1" x14ac:dyDescent="0.25">
      <c r="B72" s="224" t="s">
        <v>1373</v>
      </c>
      <c r="C72" s="225" t="s">
        <v>1034</v>
      </c>
      <c r="D72" s="225"/>
    </row>
    <row r="73" spans="2:4" ht="14.25" customHeight="1" x14ac:dyDescent="0.25">
      <c r="C73" s="219"/>
    </row>
    <row r="74" spans="2:4" ht="14.25" customHeight="1" x14ac:dyDescent="0.25">
      <c r="B74" s="240" t="s">
        <v>1041</v>
      </c>
      <c r="C74" s="240"/>
      <c r="D74" s="240"/>
    </row>
    <row r="75" spans="2:4" ht="14.25" customHeight="1" x14ac:dyDescent="0.25">
      <c r="B75" s="44" t="s">
        <v>1041</v>
      </c>
      <c r="C75" s="219" t="s">
        <v>1035</v>
      </c>
      <c r="D75" s="219" t="s">
        <v>1387</v>
      </c>
    </row>
    <row r="76" spans="2:4" ht="14.25" customHeight="1" x14ac:dyDescent="0.25">
      <c r="B76" s="44" t="s">
        <v>1374</v>
      </c>
      <c r="C76" s="219" t="s">
        <v>1185</v>
      </c>
    </row>
    <row r="77" spans="2:4" ht="21" x14ac:dyDescent="0.25">
      <c r="B77" s="44" t="s">
        <v>1375</v>
      </c>
      <c r="C77" s="219" t="s">
        <v>1184</v>
      </c>
    </row>
    <row r="78" spans="2:4" ht="14.25" customHeight="1" x14ac:dyDescent="0.25">
      <c r="B78" s="44" t="s">
        <v>1376</v>
      </c>
      <c r="C78" s="219" t="s">
        <v>1183</v>
      </c>
    </row>
    <row r="79" spans="2:4" ht="21" x14ac:dyDescent="0.25">
      <c r="B79" s="224" t="s">
        <v>1377</v>
      </c>
      <c r="C79" s="225" t="s">
        <v>1182</v>
      </c>
      <c r="D79" s="225"/>
    </row>
    <row r="80" spans="2:4" ht="14.25" customHeight="1" x14ac:dyDescent="0.25">
      <c r="C80" s="219"/>
    </row>
    <row r="81" spans="2:4" ht="14.25" customHeight="1" x14ac:dyDescent="0.25">
      <c r="B81" s="240" t="s">
        <v>190</v>
      </c>
      <c r="C81" s="240"/>
      <c r="D81" s="240"/>
    </row>
    <row r="82" spans="2:4" ht="14.25" customHeight="1" x14ac:dyDescent="0.25">
      <c r="B82" s="44" t="s">
        <v>190</v>
      </c>
      <c r="C82" s="219" t="s">
        <v>1181</v>
      </c>
    </row>
    <row r="83" spans="2:4" ht="14.25" customHeight="1" x14ac:dyDescent="0.25">
      <c r="B83" s="44" t="s">
        <v>1378</v>
      </c>
      <c r="C83" s="219" t="s">
        <v>1180</v>
      </c>
    </row>
    <row r="84" spans="2:4" ht="14.25" customHeight="1" x14ac:dyDescent="0.25">
      <c r="B84" s="44" t="s">
        <v>1379</v>
      </c>
      <c r="C84" s="219" t="s">
        <v>1179</v>
      </c>
    </row>
    <row r="85" spans="2:4" ht="14.25" customHeight="1" x14ac:dyDescent="0.25">
      <c r="B85" s="224" t="s">
        <v>1380</v>
      </c>
      <c r="C85" s="225" t="s">
        <v>1277</v>
      </c>
      <c r="D85" s="225" t="s">
        <v>1389</v>
      </c>
    </row>
    <row r="86" spans="2:4" ht="14.25" customHeight="1" x14ac:dyDescent="0.25">
      <c r="C86" s="219"/>
    </row>
    <row r="87" spans="2:4" ht="14.25" customHeight="1" x14ac:dyDescent="0.25">
      <c r="C87" s="219"/>
    </row>
    <row r="88" spans="2:4" ht="14.25" customHeight="1" x14ac:dyDescent="0.25">
      <c r="C88" s="219"/>
    </row>
    <row r="89" spans="2:4" ht="14.25" customHeight="1" x14ac:dyDescent="0.25">
      <c r="C89" s="219"/>
    </row>
    <row r="90" spans="2:4" ht="14.25" customHeight="1" x14ac:dyDescent="0.25">
      <c r="C90" s="219"/>
    </row>
    <row r="91" spans="2:4" ht="14.25" customHeight="1" x14ac:dyDescent="0.25">
      <c r="C91" s="219"/>
    </row>
    <row r="92" spans="2:4" ht="14.25" customHeight="1" x14ac:dyDescent="0.25">
      <c r="C92" s="219"/>
    </row>
    <row r="93" spans="2:4" ht="14.25" customHeight="1" x14ac:dyDescent="0.25">
      <c r="C93" s="219"/>
    </row>
    <row r="94" spans="2:4" ht="14.25" customHeight="1" x14ac:dyDescent="0.25">
      <c r="C94" s="219"/>
    </row>
    <row r="95" spans="2:4" ht="14.25" customHeight="1" x14ac:dyDescent="0.25">
      <c r="C95" s="219"/>
    </row>
    <row r="96" spans="2:4" ht="14.25" customHeight="1" x14ac:dyDescent="0.25">
      <c r="C96" s="219"/>
    </row>
    <row r="97" spans="3:3" ht="14.25" customHeight="1" x14ac:dyDescent="0.25">
      <c r="C97" s="219"/>
    </row>
    <row r="98" spans="3:3" ht="14.25" customHeight="1" x14ac:dyDescent="0.25">
      <c r="C98" s="219"/>
    </row>
    <row r="99" spans="3:3" ht="14.25" customHeight="1" x14ac:dyDescent="0.25">
      <c r="C99" s="219"/>
    </row>
    <row r="100" spans="3:3" ht="14.25" customHeight="1" x14ac:dyDescent="0.25">
      <c r="C100" s="219"/>
    </row>
    <row r="101" spans="3:3" ht="14.25" customHeight="1" x14ac:dyDescent="0.25">
      <c r="C101" s="219"/>
    </row>
    <row r="102" spans="3:3" ht="14.25" customHeight="1" x14ac:dyDescent="0.25">
      <c r="C102" s="219"/>
    </row>
    <row r="103" spans="3:3" ht="14.25" customHeight="1" x14ac:dyDescent="0.25">
      <c r="C103" s="219"/>
    </row>
    <row r="104" spans="3:3" ht="14.25" customHeight="1" x14ac:dyDescent="0.25">
      <c r="C104" s="219"/>
    </row>
    <row r="105" spans="3:3" ht="14.25" customHeight="1" x14ac:dyDescent="0.25">
      <c r="C105" s="219"/>
    </row>
    <row r="106" spans="3:3" ht="14.25" customHeight="1" x14ac:dyDescent="0.25">
      <c r="C106" s="219"/>
    </row>
    <row r="107" spans="3:3" ht="14.25" customHeight="1" x14ac:dyDescent="0.25">
      <c r="C107" s="219"/>
    </row>
    <row r="133" spans="1:4" s="217" customFormat="1" ht="14.25" customHeight="1" x14ac:dyDescent="0.25">
      <c r="A133" s="216"/>
      <c r="B133" s="44"/>
      <c r="C133" s="218"/>
      <c r="D133" s="219"/>
    </row>
    <row r="134" spans="1:4" s="217" customFormat="1" ht="14.25" customHeight="1" x14ac:dyDescent="0.25">
      <c r="A134" s="216"/>
      <c r="B134" s="44"/>
      <c r="C134" s="218"/>
      <c r="D134" s="219"/>
    </row>
    <row r="135" spans="1:4" s="217" customFormat="1" ht="14.25" customHeight="1" x14ac:dyDescent="0.25">
      <c r="A135" s="216"/>
      <c r="B135" s="44"/>
      <c r="C135" s="218"/>
      <c r="D135" s="219"/>
    </row>
    <row r="136" spans="1:4" s="217" customFormat="1" ht="14.25" customHeight="1" x14ac:dyDescent="0.25">
      <c r="A136" s="216"/>
      <c r="B136" s="44"/>
      <c r="C136" s="218"/>
      <c r="D136" s="219"/>
    </row>
    <row r="137" spans="1:4" s="217" customFormat="1" ht="14.25" customHeight="1" x14ac:dyDescent="0.25">
      <c r="A137" s="216"/>
      <c r="B137" s="44"/>
      <c r="C137" s="218"/>
      <c r="D137" s="219"/>
    </row>
    <row r="138" spans="1:4" s="217" customFormat="1" ht="14.25" customHeight="1" x14ac:dyDescent="0.25">
      <c r="A138" s="216"/>
      <c r="B138" s="44"/>
      <c r="C138" s="218"/>
      <c r="D138" s="219"/>
    </row>
    <row r="139" spans="1:4" s="217" customFormat="1" ht="14.25" customHeight="1" x14ac:dyDescent="0.25">
      <c r="A139" s="216"/>
      <c r="B139" s="44"/>
      <c r="C139" s="218"/>
      <c r="D139" s="219"/>
    </row>
    <row r="140" spans="1:4" s="217" customFormat="1" ht="14.25" customHeight="1" x14ac:dyDescent="0.25">
      <c r="A140" s="216"/>
      <c r="B140" s="44"/>
      <c r="C140" s="218"/>
      <c r="D140" s="219"/>
    </row>
    <row r="141" spans="1:4" s="217" customFormat="1" ht="14.25" customHeight="1" x14ac:dyDescent="0.25">
      <c r="A141" s="216"/>
      <c r="B141" s="44"/>
      <c r="C141" s="218"/>
      <c r="D141" s="219"/>
    </row>
    <row r="142" spans="1:4" s="217" customFormat="1" ht="14.25" customHeight="1" x14ac:dyDescent="0.25">
      <c r="A142" s="216"/>
      <c r="B142" s="44"/>
      <c r="C142" s="218"/>
      <c r="D142" s="219"/>
    </row>
    <row r="143" spans="1:4" s="217" customFormat="1" ht="14.25" customHeight="1" x14ac:dyDescent="0.25">
      <c r="A143" s="216"/>
      <c r="B143" s="44"/>
      <c r="C143" s="218"/>
      <c r="D143" s="219"/>
    </row>
    <row r="144" spans="1:4" s="217" customFormat="1" ht="14.25" customHeight="1" x14ac:dyDescent="0.25">
      <c r="A144" s="216"/>
      <c r="B144" s="44"/>
      <c r="C144" s="218"/>
      <c r="D144" s="219"/>
    </row>
    <row r="145" spans="1:4" s="217" customFormat="1" ht="14.25" customHeight="1" x14ac:dyDescent="0.25">
      <c r="A145" s="216"/>
      <c r="B145" s="44"/>
      <c r="C145" s="218"/>
      <c r="D145" s="219"/>
    </row>
    <row r="146" spans="1:4" s="217" customFormat="1" ht="14.25" customHeight="1" x14ac:dyDescent="0.25">
      <c r="A146" s="216"/>
      <c r="B146" s="44"/>
      <c r="C146" s="218"/>
      <c r="D146" s="219"/>
    </row>
    <row r="147" spans="1:4" s="217" customFormat="1" ht="14.25" customHeight="1" x14ac:dyDescent="0.25">
      <c r="A147" s="216"/>
      <c r="B147" s="44"/>
      <c r="C147" s="218"/>
      <c r="D147" s="219"/>
    </row>
    <row r="148" spans="1:4" s="217" customFormat="1" ht="14.25" customHeight="1" x14ac:dyDescent="0.25">
      <c r="A148" s="216"/>
      <c r="B148" s="44"/>
      <c r="C148" s="218"/>
      <c r="D148" s="219"/>
    </row>
    <row r="149" spans="1:4" s="217" customFormat="1" ht="14.25" customHeight="1" x14ac:dyDescent="0.25">
      <c r="A149" s="216"/>
      <c r="B149" s="44"/>
      <c r="C149" s="218"/>
      <c r="D149" s="219"/>
    </row>
    <row r="150" spans="1:4" s="217" customFormat="1" ht="14.25" customHeight="1" x14ac:dyDescent="0.25">
      <c r="A150" s="216"/>
      <c r="B150" s="44"/>
      <c r="C150" s="218"/>
      <c r="D150" s="219"/>
    </row>
    <row r="151" spans="1:4" s="217" customFormat="1" ht="14.25" customHeight="1" x14ac:dyDescent="0.25">
      <c r="A151" s="216"/>
      <c r="B151" s="44"/>
      <c r="C151" s="218"/>
      <c r="D151" s="219"/>
    </row>
    <row r="152" spans="1:4" s="217" customFormat="1" ht="14.25" customHeight="1" x14ac:dyDescent="0.25">
      <c r="A152" s="216"/>
      <c r="B152" s="44"/>
      <c r="C152" s="218"/>
      <c r="D152" s="219"/>
    </row>
    <row r="153" spans="1:4" s="217" customFormat="1" ht="14.25" customHeight="1" x14ac:dyDescent="0.25">
      <c r="A153" s="216"/>
      <c r="B153" s="44"/>
      <c r="C153" s="218"/>
      <c r="D153" s="219"/>
    </row>
    <row r="154" spans="1:4" s="217" customFormat="1" ht="14.25" customHeight="1" x14ac:dyDescent="0.25">
      <c r="A154" s="216"/>
      <c r="B154" s="44"/>
      <c r="C154" s="218"/>
      <c r="D154" s="219"/>
    </row>
    <row r="155" spans="1:4" s="217" customFormat="1" ht="14.25" customHeight="1" x14ac:dyDescent="0.25">
      <c r="A155" s="216"/>
      <c r="B155" s="44"/>
      <c r="C155" s="218"/>
      <c r="D155" s="219"/>
    </row>
    <row r="156" spans="1:4" s="217" customFormat="1" ht="14.25" customHeight="1" x14ac:dyDescent="0.25">
      <c r="A156" s="216"/>
      <c r="B156" s="44"/>
      <c r="C156" s="218"/>
      <c r="D156" s="219"/>
    </row>
    <row r="157" spans="1:4" s="217" customFormat="1" ht="14.25" customHeight="1" x14ac:dyDescent="0.25">
      <c r="A157" s="216"/>
      <c r="B157" s="44"/>
      <c r="C157" s="218"/>
      <c r="D157" s="219"/>
    </row>
    <row r="158" spans="1:4" s="217" customFormat="1" ht="14.25" customHeight="1" x14ac:dyDescent="0.25">
      <c r="A158" s="216"/>
      <c r="B158" s="44"/>
      <c r="C158" s="218"/>
      <c r="D158" s="219"/>
    </row>
    <row r="159" spans="1:4" s="217" customFormat="1" ht="14.25" customHeight="1" x14ac:dyDescent="0.25">
      <c r="A159" s="216"/>
      <c r="B159" s="44"/>
      <c r="C159" s="218"/>
      <c r="D159" s="219"/>
    </row>
    <row r="160" spans="1:4" s="217" customFormat="1" ht="14.25" customHeight="1" x14ac:dyDescent="0.25">
      <c r="A160" s="216"/>
      <c r="B160" s="44"/>
      <c r="C160" s="218"/>
      <c r="D160" s="219"/>
    </row>
    <row r="161" spans="1:4" s="217" customFormat="1" ht="14.25" customHeight="1" x14ac:dyDescent="0.25">
      <c r="A161" s="216"/>
      <c r="B161" s="44"/>
      <c r="C161" s="218"/>
      <c r="D161" s="219"/>
    </row>
    <row r="162" spans="1:4" s="217" customFormat="1" ht="14.25" customHeight="1" x14ac:dyDescent="0.25">
      <c r="A162" s="216"/>
      <c r="B162" s="44"/>
      <c r="C162" s="218"/>
      <c r="D162" s="219"/>
    </row>
    <row r="163" spans="1:4" s="217" customFormat="1" ht="14.25" customHeight="1" x14ac:dyDescent="0.25">
      <c r="A163" s="216"/>
      <c r="B163" s="44"/>
      <c r="C163" s="218"/>
      <c r="D163" s="219"/>
    </row>
    <row r="164" spans="1:4" s="217" customFormat="1" ht="14.25" customHeight="1" x14ac:dyDescent="0.25">
      <c r="A164" s="216"/>
      <c r="B164" s="44"/>
      <c r="C164" s="218"/>
      <c r="D164" s="219"/>
    </row>
    <row r="165" spans="1:4" s="217" customFormat="1" ht="14.25" customHeight="1" x14ac:dyDescent="0.25">
      <c r="A165" s="216"/>
      <c r="B165" s="44"/>
      <c r="C165" s="218"/>
      <c r="D165" s="219"/>
    </row>
    <row r="166" spans="1:4" s="217" customFormat="1" ht="14.25" customHeight="1" x14ac:dyDescent="0.25">
      <c r="A166" s="216"/>
      <c r="B166" s="44"/>
      <c r="C166" s="218"/>
      <c r="D166" s="219"/>
    </row>
    <row r="167" spans="1:4" s="217" customFormat="1" ht="14.25" customHeight="1" x14ac:dyDescent="0.25">
      <c r="A167" s="216"/>
      <c r="B167" s="44"/>
      <c r="C167" s="218"/>
      <c r="D167" s="219"/>
    </row>
    <row r="168" spans="1:4" s="217" customFormat="1" ht="14.25" customHeight="1" x14ac:dyDescent="0.25">
      <c r="A168" s="216"/>
      <c r="B168" s="44"/>
      <c r="C168" s="218"/>
      <c r="D168" s="219"/>
    </row>
    <row r="169" spans="1:4" s="217" customFormat="1" ht="14.25" customHeight="1" x14ac:dyDescent="0.25">
      <c r="A169" s="216"/>
      <c r="B169" s="44"/>
      <c r="C169" s="218"/>
      <c r="D169" s="219"/>
    </row>
    <row r="170" spans="1:4" s="217" customFormat="1" ht="14.25" customHeight="1" x14ac:dyDescent="0.25">
      <c r="A170" s="216"/>
      <c r="B170" s="44"/>
      <c r="C170" s="218"/>
      <c r="D170" s="219"/>
    </row>
    <row r="171" spans="1:4" s="217" customFormat="1" ht="14.25" customHeight="1" x14ac:dyDescent="0.25">
      <c r="A171" s="216"/>
      <c r="B171" s="44"/>
      <c r="C171" s="218"/>
      <c r="D171" s="219"/>
    </row>
    <row r="172" spans="1:4" s="217" customFormat="1" ht="14.25" customHeight="1" x14ac:dyDescent="0.25">
      <c r="A172" s="216"/>
      <c r="B172" s="44"/>
      <c r="C172" s="218"/>
      <c r="D172" s="219"/>
    </row>
    <row r="173" spans="1:4" s="217" customFormat="1" ht="14.25" customHeight="1" x14ac:dyDescent="0.25">
      <c r="A173" s="216"/>
      <c r="B173" s="44"/>
      <c r="C173" s="218"/>
      <c r="D173" s="219"/>
    </row>
    <row r="174" spans="1:4" s="217" customFormat="1" ht="14.25" customHeight="1" x14ac:dyDescent="0.25">
      <c r="A174" s="216"/>
      <c r="B174" s="44"/>
      <c r="C174" s="218"/>
      <c r="D174" s="219"/>
    </row>
    <row r="175" spans="1:4" s="217" customFormat="1" ht="14.25" customHeight="1" x14ac:dyDescent="0.25">
      <c r="A175" s="216"/>
      <c r="B175" s="44"/>
      <c r="C175" s="218"/>
      <c r="D175" s="219"/>
    </row>
    <row r="176" spans="1:4" s="217" customFormat="1" ht="14.25" customHeight="1" x14ac:dyDescent="0.25">
      <c r="A176" s="216"/>
      <c r="B176" s="44"/>
      <c r="C176" s="218"/>
      <c r="D176" s="219"/>
    </row>
    <row r="177" spans="1:4" s="217" customFormat="1" ht="14.25" customHeight="1" x14ac:dyDescent="0.25">
      <c r="A177" s="216"/>
      <c r="B177" s="44"/>
      <c r="C177" s="218"/>
      <c r="D177" s="219"/>
    </row>
    <row r="178" spans="1:4" s="217" customFormat="1" ht="14.25" customHeight="1" x14ac:dyDescent="0.25">
      <c r="A178" s="216"/>
      <c r="B178" s="44"/>
      <c r="C178" s="218"/>
      <c r="D178" s="219"/>
    </row>
    <row r="179" spans="1:4" s="217" customFormat="1" ht="14.25" customHeight="1" x14ac:dyDescent="0.25">
      <c r="A179" s="216"/>
      <c r="B179" s="44"/>
      <c r="C179" s="218"/>
      <c r="D179" s="219"/>
    </row>
    <row r="180" spans="1:4" s="217" customFormat="1" ht="14.25" customHeight="1" x14ac:dyDescent="0.25">
      <c r="A180" s="216"/>
      <c r="B180" s="44"/>
      <c r="C180" s="218"/>
      <c r="D180" s="219"/>
    </row>
    <row r="181" spans="1:4" s="217" customFormat="1" ht="14.25" customHeight="1" x14ac:dyDescent="0.25">
      <c r="A181" s="216"/>
      <c r="B181" s="44"/>
      <c r="C181" s="218"/>
      <c r="D181" s="219"/>
    </row>
    <row r="182" spans="1:4" s="217" customFormat="1" ht="14.25" customHeight="1" x14ac:dyDescent="0.25">
      <c r="A182" s="216"/>
      <c r="B182" s="44"/>
      <c r="C182" s="218"/>
      <c r="D182" s="219"/>
    </row>
    <row r="183" spans="1:4" s="217" customFormat="1" ht="14.25" customHeight="1" x14ac:dyDescent="0.25">
      <c r="A183" s="216"/>
      <c r="B183" s="44"/>
      <c r="C183" s="218"/>
      <c r="D183" s="219"/>
    </row>
    <row r="184" spans="1:4" s="217" customFormat="1" ht="14.25" customHeight="1" x14ac:dyDescent="0.25">
      <c r="A184" s="216"/>
      <c r="B184" s="44"/>
      <c r="C184" s="218"/>
      <c r="D184" s="219"/>
    </row>
    <row r="185" spans="1:4" s="217" customFormat="1" ht="14.25" customHeight="1" x14ac:dyDescent="0.25">
      <c r="A185" s="216"/>
      <c r="B185" s="44"/>
      <c r="C185" s="218"/>
      <c r="D185" s="219"/>
    </row>
    <row r="186" spans="1:4" s="217" customFormat="1" ht="14.25" customHeight="1" x14ac:dyDescent="0.25">
      <c r="A186" s="216"/>
      <c r="B186" s="44"/>
      <c r="C186" s="218"/>
      <c r="D186" s="219"/>
    </row>
    <row r="187" spans="1:4" s="217" customFormat="1" ht="14.25" customHeight="1" x14ac:dyDescent="0.25">
      <c r="A187" s="216"/>
      <c r="B187" s="44"/>
      <c r="C187" s="218"/>
      <c r="D187" s="219"/>
    </row>
    <row r="188" spans="1:4" s="217" customFormat="1" ht="14.25" customHeight="1" x14ac:dyDescent="0.25">
      <c r="A188" s="216"/>
      <c r="B188" s="44"/>
      <c r="C188" s="218"/>
      <c r="D188" s="219"/>
    </row>
    <row r="189" spans="1:4" s="217" customFormat="1" ht="14.25" customHeight="1" x14ac:dyDescent="0.25">
      <c r="A189" s="216"/>
      <c r="B189" s="44"/>
      <c r="C189" s="218"/>
      <c r="D189" s="219"/>
    </row>
    <row r="190" spans="1:4" s="217" customFormat="1" ht="14.25" customHeight="1" x14ac:dyDescent="0.25">
      <c r="A190" s="216"/>
      <c r="B190" s="44"/>
      <c r="C190" s="218"/>
      <c r="D190" s="219"/>
    </row>
    <row r="191" spans="1:4" s="217" customFormat="1" ht="14.25" customHeight="1" x14ac:dyDescent="0.25">
      <c r="A191" s="216"/>
      <c r="B191" s="44"/>
      <c r="C191" s="218"/>
      <c r="D191" s="219"/>
    </row>
    <row r="192" spans="1:4" s="217" customFormat="1" ht="14.25" customHeight="1" x14ac:dyDescent="0.25">
      <c r="A192" s="216"/>
      <c r="B192" s="44"/>
      <c r="C192" s="218"/>
      <c r="D192" s="219"/>
    </row>
    <row r="193" spans="1:4" s="217" customFormat="1" ht="14.25" customHeight="1" x14ac:dyDescent="0.25">
      <c r="A193" s="216"/>
      <c r="B193" s="44"/>
      <c r="C193" s="218"/>
      <c r="D193" s="219"/>
    </row>
    <row r="194" spans="1:4" s="217" customFormat="1" ht="14.25" customHeight="1" x14ac:dyDescent="0.25">
      <c r="A194" s="216"/>
      <c r="B194" s="44"/>
      <c r="C194" s="218"/>
      <c r="D194" s="219"/>
    </row>
    <row r="195" spans="1:4" s="217" customFormat="1" ht="14.25" customHeight="1" x14ac:dyDescent="0.25">
      <c r="A195" s="216"/>
      <c r="B195" s="44"/>
      <c r="C195" s="218"/>
      <c r="D195" s="219"/>
    </row>
    <row r="196" spans="1:4" s="217" customFormat="1" ht="14.25" customHeight="1" x14ac:dyDescent="0.25">
      <c r="A196" s="216"/>
      <c r="B196" s="44"/>
      <c r="C196" s="218"/>
      <c r="D196" s="219"/>
    </row>
    <row r="197" spans="1:4" s="217" customFormat="1" ht="14.25" customHeight="1" x14ac:dyDescent="0.25">
      <c r="A197" s="216"/>
      <c r="B197" s="44"/>
      <c r="C197" s="218"/>
      <c r="D197" s="219"/>
    </row>
    <row r="198" spans="1:4" s="217" customFormat="1" ht="14.25" customHeight="1" x14ac:dyDescent="0.25">
      <c r="A198" s="216"/>
      <c r="B198" s="44"/>
      <c r="C198" s="218"/>
      <c r="D198" s="219"/>
    </row>
    <row r="199" spans="1:4" s="217" customFormat="1" ht="14.25" customHeight="1" x14ac:dyDescent="0.25">
      <c r="A199" s="216"/>
      <c r="B199" s="44"/>
      <c r="C199" s="218"/>
      <c r="D199" s="219"/>
    </row>
    <row r="200" spans="1:4" s="217" customFormat="1" ht="14.25" customHeight="1" x14ac:dyDescent="0.25">
      <c r="A200" s="216"/>
      <c r="B200" s="44"/>
      <c r="C200" s="218"/>
      <c r="D200" s="219"/>
    </row>
    <row r="201" spans="1:4" s="217" customFormat="1" ht="14.25" customHeight="1" x14ac:dyDescent="0.25">
      <c r="A201" s="216"/>
      <c r="B201" s="44"/>
      <c r="C201" s="218"/>
      <c r="D201" s="219"/>
    </row>
    <row r="202" spans="1:4" s="217" customFormat="1" ht="14.25" customHeight="1" x14ac:dyDescent="0.25">
      <c r="A202" s="216"/>
      <c r="B202" s="44"/>
      <c r="C202" s="218"/>
      <c r="D202" s="219"/>
    </row>
    <row r="203" spans="1:4" s="217" customFormat="1" ht="14.25" customHeight="1" x14ac:dyDescent="0.25">
      <c r="A203" s="216"/>
      <c r="B203" s="44"/>
      <c r="C203" s="218"/>
      <c r="D203" s="219"/>
    </row>
    <row r="204" spans="1:4" s="217" customFormat="1" ht="14.25" customHeight="1" x14ac:dyDescent="0.25">
      <c r="A204" s="216"/>
      <c r="B204" s="44"/>
      <c r="C204" s="218"/>
      <c r="D204" s="219"/>
    </row>
    <row r="205" spans="1:4" s="217" customFormat="1" ht="14.25" customHeight="1" x14ac:dyDescent="0.25">
      <c r="A205" s="216"/>
      <c r="B205" s="44"/>
      <c r="C205" s="218"/>
      <c r="D205" s="219"/>
    </row>
    <row r="206" spans="1:4" s="217" customFormat="1" ht="14.25" customHeight="1" x14ac:dyDescent="0.25">
      <c r="A206" s="216"/>
      <c r="B206" s="44"/>
      <c r="C206" s="218"/>
      <c r="D206" s="219"/>
    </row>
    <row r="207" spans="1:4" s="217" customFormat="1" ht="14.25" customHeight="1" x14ac:dyDescent="0.25">
      <c r="A207" s="216"/>
      <c r="B207" s="44"/>
      <c r="C207" s="218"/>
      <c r="D207" s="219"/>
    </row>
    <row r="208" spans="1:4" s="217" customFormat="1" ht="14.25" customHeight="1" x14ac:dyDescent="0.25">
      <c r="A208" s="216"/>
      <c r="B208" s="44"/>
      <c r="C208" s="218"/>
      <c r="D208" s="219"/>
    </row>
    <row r="209" spans="1:4" s="217" customFormat="1" ht="14.25" customHeight="1" x14ac:dyDescent="0.25">
      <c r="A209" s="216"/>
      <c r="B209" s="44"/>
      <c r="C209" s="218"/>
      <c r="D209" s="219"/>
    </row>
    <row r="210" spans="1:4" s="217" customFormat="1" ht="14.25" customHeight="1" x14ac:dyDescent="0.25">
      <c r="A210" s="216"/>
      <c r="B210" s="44"/>
      <c r="C210" s="218"/>
      <c r="D210" s="219"/>
    </row>
    <row r="211" spans="1:4" s="217" customFormat="1" ht="14.25" customHeight="1" x14ac:dyDescent="0.25">
      <c r="A211" s="216"/>
      <c r="B211" s="44"/>
      <c r="C211" s="218"/>
      <c r="D211" s="219"/>
    </row>
    <row r="212" spans="1:4" s="217" customFormat="1" ht="14.25" customHeight="1" x14ac:dyDescent="0.25">
      <c r="A212" s="216"/>
      <c r="B212" s="44"/>
      <c r="C212" s="218"/>
      <c r="D212" s="219"/>
    </row>
    <row r="213" spans="1:4" s="217" customFormat="1" ht="14.25" customHeight="1" x14ac:dyDescent="0.25">
      <c r="A213" s="216"/>
      <c r="B213" s="44"/>
      <c r="C213" s="218"/>
      <c r="D213" s="219"/>
    </row>
    <row r="214" spans="1:4" s="217" customFormat="1" ht="14.25" customHeight="1" x14ac:dyDescent="0.25">
      <c r="A214" s="216"/>
      <c r="B214" s="44"/>
      <c r="C214" s="218"/>
      <c r="D214" s="219"/>
    </row>
    <row r="215" spans="1:4" s="217" customFormat="1" ht="14.25" customHeight="1" x14ac:dyDescent="0.25">
      <c r="A215" s="216"/>
      <c r="B215" s="44"/>
      <c r="C215" s="218"/>
      <c r="D215" s="219"/>
    </row>
    <row r="216" spans="1:4" s="217" customFormat="1" ht="14.25" customHeight="1" x14ac:dyDescent="0.25">
      <c r="A216" s="216"/>
      <c r="B216" s="44"/>
      <c r="C216" s="218"/>
      <c r="D216" s="219"/>
    </row>
    <row r="217" spans="1:4" s="217" customFormat="1" ht="14.25" customHeight="1" x14ac:dyDescent="0.25">
      <c r="A217" s="216"/>
      <c r="B217" s="44"/>
      <c r="C217" s="218"/>
      <c r="D217" s="219"/>
    </row>
    <row r="218" spans="1:4" s="217" customFormat="1" ht="14.25" customHeight="1" x14ac:dyDescent="0.25">
      <c r="A218" s="216"/>
      <c r="B218" s="44"/>
      <c r="C218" s="218"/>
      <c r="D218" s="219"/>
    </row>
    <row r="219" spans="1:4" s="217" customFormat="1" ht="14.25" customHeight="1" x14ac:dyDescent="0.25">
      <c r="A219" s="216"/>
      <c r="B219" s="44"/>
      <c r="C219" s="218"/>
      <c r="D219" s="219"/>
    </row>
    <row r="220" spans="1:4" s="217" customFormat="1" ht="14.25" customHeight="1" x14ac:dyDescent="0.25">
      <c r="A220" s="216"/>
      <c r="B220" s="44"/>
      <c r="C220" s="218"/>
      <c r="D220" s="219"/>
    </row>
    <row r="221" spans="1:4" s="217" customFormat="1" ht="14.25" customHeight="1" x14ac:dyDescent="0.25">
      <c r="A221" s="216"/>
      <c r="B221" s="44"/>
      <c r="C221" s="218"/>
      <c r="D221" s="219"/>
    </row>
    <row r="222" spans="1:4" s="217" customFormat="1" ht="14.25" customHeight="1" x14ac:dyDescent="0.25">
      <c r="A222" s="216"/>
      <c r="B222" s="44"/>
      <c r="C222" s="218"/>
      <c r="D222" s="219"/>
    </row>
    <row r="223" spans="1:4" s="217" customFormat="1" ht="14.25" customHeight="1" x14ac:dyDescent="0.25">
      <c r="A223" s="216"/>
      <c r="B223" s="44"/>
      <c r="C223" s="218"/>
      <c r="D223" s="219"/>
    </row>
    <row r="224" spans="1:4" s="217" customFormat="1" ht="14.25" customHeight="1" x14ac:dyDescent="0.25">
      <c r="A224" s="216"/>
      <c r="B224" s="44"/>
      <c r="C224" s="218"/>
      <c r="D224" s="219"/>
    </row>
    <row r="225" spans="1:4" s="217" customFormat="1" ht="14.25" customHeight="1" x14ac:dyDescent="0.25">
      <c r="A225" s="216"/>
      <c r="B225" s="44"/>
      <c r="C225" s="218"/>
      <c r="D225" s="219"/>
    </row>
    <row r="226" spans="1:4" s="217" customFormat="1" ht="14.25" customHeight="1" x14ac:dyDescent="0.25">
      <c r="A226" s="216"/>
      <c r="B226" s="44"/>
      <c r="C226" s="218"/>
      <c r="D226" s="219"/>
    </row>
    <row r="227" spans="1:4" s="217" customFormat="1" ht="14.25" customHeight="1" x14ac:dyDescent="0.25">
      <c r="A227" s="216"/>
      <c r="B227" s="44"/>
      <c r="C227" s="218"/>
      <c r="D227" s="219"/>
    </row>
    <row r="228" spans="1:4" s="217" customFormat="1" ht="14.25" customHeight="1" x14ac:dyDescent="0.25">
      <c r="A228" s="216"/>
      <c r="B228" s="44"/>
      <c r="C228" s="218"/>
      <c r="D228" s="219"/>
    </row>
    <row r="229" spans="1:4" s="217" customFormat="1" ht="14.25" customHeight="1" x14ac:dyDescent="0.25">
      <c r="A229" s="216"/>
      <c r="B229" s="44"/>
      <c r="C229" s="218"/>
      <c r="D229" s="219"/>
    </row>
    <row r="230" spans="1:4" s="217" customFormat="1" ht="14.25" customHeight="1" x14ac:dyDescent="0.25">
      <c r="A230" s="216"/>
      <c r="B230" s="44"/>
      <c r="C230" s="218"/>
      <c r="D230" s="219"/>
    </row>
    <row r="231" spans="1:4" s="217" customFormat="1" ht="14.25" customHeight="1" x14ac:dyDescent="0.25">
      <c r="A231" s="216"/>
      <c r="B231" s="44"/>
      <c r="C231" s="218"/>
      <c r="D231" s="219"/>
    </row>
    <row r="232" spans="1:4" s="217" customFormat="1" ht="14.25" customHeight="1" x14ac:dyDescent="0.25">
      <c r="A232" s="216"/>
      <c r="B232" s="44"/>
      <c r="C232" s="218"/>
      <c r="D232" s="219"/>
    </row>
    <row r="233" spans="1:4" s="217" customFormat="1" ht="14.25" customHeight="1" x14ac:dyDescent="0.25">
      <c r="A233" s="216"/>
      <c r="B233" s="44"/>
      <c r="C233" s="218"/>
      <c r="D233" s="219"/>
    </row>
    <row r="234" spans="1:4" s="217" customFormat="1" ht="14.25" customHeight="1" x14ac:dyDescent="0.25">
      <c r="A234" s="216"/>
      <c r="B234" s="44"/>
      <c r="C234" s="218"/>
      <c r="D234" s="219"/>
    </row>
    <row r="235" spans="1:4" s="217" customFormat="1" ht="14.25" customHeight="1" x14ac:dyDescent="0.25">
      <c r="A235" s="216"/>
      <c r="B235" s="44"/>
      <c r="C235" s="218"/>
      <c r="D235" s="219"/>
    </row>
    <row r="236" spans="1:4" s="217" customFormat="1" ht="14.25" customHeight="1" x14ac:dyDescent="0.25">
      <c r="A236" s="216"/>
      <c r="B236" s="44"/>
      <c r="C236" s="218"/>
      <c r="D236" s="219"/>
    </row>
    <row r="237" spans="1:4" s="217" customFormat="1" ht="14.25" customHeight="1" x14ac:dyDescent="0.25">
      <c r="A237" s="216"/>
      <c r="B237" s="44"/>
      <c r="C237" s="218"/>
      <c r="D237" s="219"/>
    </row>
    <row r="238" spans="1:4" s="217" customFormat="1" ht="14.25" customHeight="1" x14ac:dyDescent="0.25">
      <c r="A238" s="216"/>
      <c r="B238" s="44"/>
      <c r="C238" s="218"/>
      <c r="D238" s="219"/>
    </row>
    <row r="239" spans="1:4" s="217" customFormat="1" ht="14.25" customHeight="1" x14ac:dyDescent="0.25">
      <c r="A239" s="216"/>
      <c r="B239" s="44"/>
      <c r="C239" s="218"/>
      <c r="D239" s="219"/>
    </row>
    <row r="240" spans="1:4" s="217" customFormat="1" ht="14.25" customHeight="1" x14ac:dyDescent="0.25">
      <c r="A240" s="216"/>
      <c r="B240" s="44"/>
      <c r="C240" s="218"/>
      <c r="D240" s="219"/>
    </row>
    <row r="241" spans="1:4" s="217" customFormat="1" ht="14.25" customHeight="1" x14ac:dyDescent="0.25">
      <c r="A241" s="216"/>
      <c r="B241" s="44"/>
      <c r="C241" s="218"/>
      <c r="D241" s="219"/>
    </row>
    <row r="242" spans="1:4" s="217" customFormat="1" ht="14.25" customHeight="1" x14ac:dyDescent="0.25">
      <c r="A242" s="216"/>
      <c r="B242" s="44"/>
      <c r="C242" s="218"/>
      <c r="D242" s="219"/>
    </row>
    <row r="243" spans="1:4" s="217" customFormat="1" ht="14.25" customHeight="1" x14ac:dyDescent="0.25">
      <c r="A243" s="216"/>
      <c r="B243" s="44"/>
      <c r="C243" s="218"/>
      <c r="D243" s="219"/>
    </row>
    <row r="244" spans="1:4" s="217" customFormat="1" ht="14.25" customHeight="1" x14ac:dyDescent="0.25">
      <c r="A244" s="216"/>
      <c r="B244" s="44"/>
      <c r="C244" s="218"/>
      <c r="D244" s="219"/>
    </row>
    <row r="245" spans="1:4" s="217" customFormat="1" ht="14.25" customHeight="1" x14ac:dyDescent="0.25">
      <c r="A245" s="216"/>
      <c r="B245" s="44"/>
      <c r="C245" s="218"/>
      <c r="D245" s="219"/>
    </row>
    <row r="246" spans="1:4" s="217" customFormat="1" ht="14.25" customHeight="1" x14ac:dyDescent="0.25">
      <c r="A246" s="216"/>
      <c r="B246" s="44"/>
      <c r="C246" s="218"/>
      <c r="D246" s="219"/>
    </row>
    <row r="247" spans="1:4" s="217" customFormat="1" ht="14.25" customHeight="1" x14ac:dyDescent="0.25">
      <c r="A247" s="216"/>
      <c r="B247" s="44"/>
      <c r="C247" s="218"/>
      <c r="D247" s="219"/>
    </row>
    <row r="248" spans="1:4" s="217" customFormat="1" ht="14.25" customHeight="1" x14ac:dyDescent="0.25">
      <c r="A248" s="216"/>
      <c r="B248" s="44"/>
      <c r="C248" s="218"/>
      <c r="D248" s="219"/>
    </row>
    <row r="249" spans="1:4" s="217" customFormat="1" ht="14.25" customHeight="1" x14ac:dyDescent="0.25">
      <c r="A249" s="216"/>
      <c r="B249" s="44"/>
      <c r="C249" s="218"/>
      <c r="D249" s="219"/>
    </row>
    <row r="250" spans="1:4" s="217" customFormat="1" ht="14.25" customHeight="1" x14ac:dyDescent="0.25">
      <c r="A250" s="216"/>
      <c r="B250" s="44"/>
      <c r="C250" s="218"/>
      <c r="D250" s="219"/>
    </row>
    <row r="251" spans="1:4" s="217" customFormat="1" ht="14.25" customHeight="1" x14ac:dyDescent="0.25">
      <c r="A251" s="216"/>
      <c r="B251" s="44"/>
      <c r="C251" s="218"/>
      <c r="D251" s="219"/>
    </row>
    <row r="252" spans="1:4" s="217" customFormat="1" ht="14.25" customHeight="1" x14ac:dyDescent="0.25">
      <c r="A252" s="216"/>
      <c r="B252" s="44"/>
      <c r="C252" s="218"/>
      <c r="D252" s="219"/>
    </row>
    <row r="253" spans="1:4" s="217" customFormat="1" ht="14.25" customHeight="1" x14ac:dyDescent="0.25">
      <c r="A253" s="216"/>
      <c r="B253" s="44"/>
      <c r="C253" s="218"/>
      <c r="D253" s="219"/>
    </row>
    <row r="254" spans="1:4" s="217" customFormat="1" ht="14.25" customHeight="1" x14ac:dyDescent="0.25">
      <c r="A254" s="216"/>
      <c r="B254" s="44"/>
      <c r="C254" s="218"/>
      <c r="D254" s="219"/>
    </row>
    <row r="255" spans="1:4" s="217" customFormat="1" ht="14.25" customHeight="1" x14ac:dyDescent="0.25">
      <c r="A255" s="216"/>
      <c r="B255" s="44"/>
      <c r="C255" s="218"/>
      <c r="D255" s="219"/>
    </row>
    <row r="256" spans="1:4" s="217" customFormat="1" ht="14.25" customHeight="1" x14ac:dyDescent="0.25">
      <c r="A256" s="216"/>
      <c r="B256" s="44"/>
      <c r="C256" s="218"/>
      <c r="D256" s="219"/>
    </row>
    <row r="257" spans="1:4" s="217" customFormat="1" ht="14.25" customHeight="1" x14ac:dyDescent="0.25">
      <c r="A257" s="216"/>
      <c r="B257" s="44"/>
      <c r="C257" s="218"/>
      <c r="D257" s="219"/>
    </row>
    <row r="258" spans="1:4" s="217" customFormat="1" ht="14.25" customHeight="1" x14ac:dyDescent="0.25">
      <c r="A258" s="216"/>
      <c r="B258" s="44"/>
      <c r="C258" s="218"/>
      <c r="D258" s="219"/>
    </row>
    <row r="259" spans="1:4" s="217" customFormat="1" ht="14.25" customHeight="1" x14ac:dyDescent="0.25">
      <c r="A259" s="216"/>
      <c r="B259" s="44"/>
      <c r="C259" s="218"/>
      <c r="D259" s="219"/>
    </row>
    <row r="260" spans="1:4" s="217" customFormat="1" ht="14.25" customHeight="1" x14ac:dyDescent="0.25">
      <c r="A260" s="216"/>
      <c r="B260" s="44"/>
      <c r="C260" s="218"/>
      <c r="D260" s="219"/>
    </row>
    <row r="261" spans="1:4" s="217" customFormat="1" ht="14.25" customHeight="1" x14ac:dyDescent="0.25">
      <c r="A261" s="216"/>
      <c r="B261" s="44"/>
      <c r="C261" s="218"/>
      <c r="D261" s="219"/>
    </row>
    <row r="262" spans="1:4" s="217" customFormat="1" ht="14.25" customHeight="1" x14ac:dyDescent="0.25">
      <c r="A262" s="216"/>
      <c r="B262" s="44"/>
      <c r="C262" s="218"/>
      <c r="D262" s="219"/>
    </row>
    <row r="263" spans="1:4" s="217" customFormat="1" ht="14.25" customHeight="1" x14ac:dyDescent="0.25">
      <c r="A263" s="216"/>
      <c r="B263" s="44"/>
      <c r="C263" s="218"/>
      <c r="D263" s="219"/>
    </row>
    <row r="264" spans="1:4" s="217" customFormat="1" ht="14.25" customHeight="1" x14ac:dyDescent="0.25">
      <c r="A264" s="216"/>
      <c r="B264" s="44"/>
      <c r="C264" s="218"/>
      <c r="D264" s="219"/>
    </row>
    <row r="265" spans="1:4" s="217" customFormat="1" ht="14.25" customHeight="1" x14ac:dyDescent="0.25">
      <c r="A265" s="216"/>
      <c r="B265" s="44"/>
      <c r="C265" s="218"/>
      <c r="D265" s="219"/>
    </row>
    <row r="266" spans="1:4" s="217" customFormat="1" ht="14.25" customHeight="1" x14ac:dyDescent="0.25">
      <c r="A266" s="216"/>
      <c r="B266" s="44"/>
      <c r="C266" s="218"/>
      <c r="D266" s="219"/>
    </row>
    <row r="267" spans="1:4" s="217" customFormat="1" ht="14.25" customHeight="1" x14ac:dyDescent="0.25">
      <c r="A267" s="216"/>
      <c r="B267" s="44"/>
      <c r="C267" s="218"/>
      <c r="D267" s="219"/>
    </row>
    <row r="268" spans="1:4" s="217" customFormat="1" ht="14.25" customHeight="1" x14ac:dyDescent="0.25">
      <c r="A268" s="216"/>
      <c r="B268" s="44"/>
      <c r="C268" s="218"/>
      <c r="D268" s="219"/>
    </row>
    <row r="269" spans="1:4" s="217" customFormat="1" ht="14.25" customHeight="1" x14ac:dyDescent="0.25">
      <c r="A269" s="216"/>
      <c r="B269" s="44"/>
      <c r="C269" s="218"/>
      <c r="D269" s="219"/>
    </row>
    <row r="270" spans="1:4" s="217" customFormat="1" ht="14.25" customHeight="1" x14ac:dyDescent="0.25">
      <c r="A270" s="216"/>
      <c r="B270" s="44"/>
      <c r="C270" s="218"/>
      <c r="D270" s="219"/>
    </row>
    <row r="271" spans="1:4" s="217" customFormat="1" ht="14.25" customHeight="1" x14ac:dyDescent="0.25">
      <c r="A271" s="216"/>
      <c r="B271" s="44"/>
      <c r="C271" s="218"/>
      <c r="D271" s="219"/>
    </row>
    <row r="272" spans="1:4" s="217" customFormat="1" ht="14.25" customHeight="1" x14ac:dyDescent="0.25">
      <c r="A272" s="216"/>
      <c r="B272" s="44"/>
      <c r="C272" s="218"/>
      <c r="D272" s="219"/>
    </row>
    <row r="273" spans="1:4" s="217" customFormat="1" ht="14.25" customHeight="1" x14ac:dyDescent="0.25">
      <c r="A273" s="216"/>
      <c r="B273" s="44"/>
      <c r="C273" s="218"/>
      <c r="D273" s="219"/>
    </row>
    <row r="274" spans="1:4" s="217" customFormat="1" ht="14.25" customHeight="1" x14ac:dyDescent="0.25">
      <c r="A274" s="216"/>
      <c r="B274" s="44"/>
      <c r="C274" s="218"/>
      <c r="D274" s="219"/>
    </row>
    <row r="275" spans="1:4" s="217" customFormat="1" ht="14.25" customHeight="1" x14ac:dyDescent="0.25">
      <c r="A275" s="216"/>
      <c r="B275" s="44"/>
      <c r="C275" s="218"/>
      <c r="D275" s="219"/>
    </row>
    <row r="276" spans="1:4" s="217" customFormat="1" ht="14.25" customHeight="1" x14ac:dyDescent="0.25">
      <c r="A276" s="216"/>
      <c r="B276" s="44"/>
      <c r="C276" s="218"/>
      <c r="D276" s="219"/>
    </row>
    <row r="277" spans="1:4" s="217" customFormat="1" ht="14.25" customHeight="1" x14ac:dyDescent="0.25">
      <c r="A277" s="216"/>
      <c r="B277" s="44"/>
      <c r="C277" s="218"/>
      <c r="D277" s="219"/>
    </row>
    <row r="278" spans="1:4" s="217" customFormat="1" ht="14.25" customHeight="1" x14ac:dyDescent="0.25">
      <c r="A278" s="216"/>
      <c r="B278" s="44"/>
      <c r="C278" s="218"/>
      <c r="D278" s="219"/>
    </row>
    <row r="279" spans="1:4" s="217" customFormat="1" ht="14.25" customHeight="1" x14ac:dyDescent="0.25">
      <c r="A279" s="216"/>
      <c r="B279" s="44"/>
      <c r="C279" s="218"/>
      <c r="D279" s="219"/>
    </row>
    <row r="280" spans="1:4" s="217" customFormat="1" ht="14.25" customHeight="1" x14ac:dyDescent="0.25">
      <c r="A280" s="216"/>
      <c r="B280" s="44"/>
      <c r="C280" s="218"/>
      <c r="D280" s="219"/>
    </row>
    <row r="281" spans="1:4" s="217" customFormat="1" ht="14.25" customHeight="1" x14ac:dyDescent="0.25">
      <c r="A281" s="216"/>
      <c r="B281" s="44"/>
      <c r="C281" s="218"/>
      <c r="D281" s="219"/>
    </row>
    <row r="282" spans="1:4" s="217" customFormat="1" ht="14.25" customHeight="1" x14ac:dyDescent="0.25">
      <c r="A282" s="216"/>
      <c r="B282" s="44"/>
      <c r="C282" s="218"/>
      <c r="D282" s="219"/>
    </row>
    <row r="283" spans="1:4" s="217" customFormat="1" ht="14.25" customHeight="1" x14ac:dyDescent="0.25">
      <c r="A283" s="216"/>
      <c r="B283" s="44"/>
      <c r="C283" s="218"/>
      <c r="D283" s="219"/>
    </row>
    <row r="284" spans="1:4" s="217" customFormat="1" ht="14.25" customHeight="1" x14ac:dyDescent="0.25">
      <c r="A284" s="216"/>
      <c r="B284" s="44"/>
      <c r="C284" s="218"/>
      <c r="D284" s="219"/>
    </row>
    <row r="285" spans="1:4" s="217" customFormat="1" ht="14.25" customHeight="1" x14ac:dyDescent="0.25">
      <c r="A285" s="216"/>
      <c r="B285" s="44"/>
      <c r="C285" s="218"/>
      <c r="D285" s="219"/>
    </row>
    <row r="286" spans="1:4" s="217" customFormat="1" ht="14.25" customHeight="1" x14ac:dyDescent="0.25">
      <c r="A286" s="216"/>
      <c r="B286" s="44"/>
      <c r="C286" s="218"/>
      <c r="D286" s="219"/>
    </row>
    <row r="287" spans="1:4" s="217" customFormat="1" ht="14.25" customHeight="1" x14ac:dyDescent="0.25">
      <c r="A287" s="216"/>
      <c r="B287" s="44"/>
      <c r="C287" s="218"/>
      <c r="D287" s="219"/>
    </row>
    <row r="288" spans="1:4" s="217" customFormat="1" ht="14.25" customHeight="1" x14ac:dyDescent="0.25">
      <c r="A288" s="216"/>
      <c r="B288" s="44"/>
      <c r="C288" s="218"/>
      <c r="D288" s="219"/>
    </row>
    <row r="289" spans="1:4" s="217" customFormat="1" ht="14.25" customHeight="1" x14ac:dyDescent="0.25">
      <c r="A289" s="216"/>
      <c r="B289" s="44"/>
      <c r="C289" s="218"/>
      <c r="D289" s="219"/>
    </row>
    <row r="290" spans="1:4" s="217" customFormat="1" ht="14.25" customHeight="1" x14ac:dyDescent="0.25">
      <c r="A290" s="216"/>
      <c r="B290" s="44"/>
      <c r="C290" s="218"/>
      <c r="D290" s="219"/>
    </row>
    <row r="291" spans="1:4" s="217" customFormat="1" ht="14.25" customHeight="1" x14ac:dyDescent="0.25">
      <c r="A291" s="216"/>
      <c r="B291" s="44"/>
      <c r="C291" s="218"/>
      <c r="D291" s="219"/>
    </row>
    <row r="292" spans="1:4" s="217" customFormat="1" ht="14.25" customHeight="1" x14ac:dyDescent="0.25">
      <c r="A292" s="216"/>
      <c r="B292" s="44"/>
      <c r="C292" s="218"/>
      <c r="D292" s="219"/>
    </row>
    <row r="293" spans="1:4" s="217" customFormat="1" ht="14.25" customHeight="1" x14ac:dyDescent="0.25">
      <c r="A293" s="216"/>
      <c r="B293" s="44"/>
      <c r="C293" s="218"/>
      <c r="D293" s="219"/>
    </row>
    <row r="294" spans="1:4" s="217" customFormat="1" ht="14.25" customHeight="1" x14ac:dyDescent="0.25">
      <c r="A294" s="216"/>
      <c r="B294" s="44"/>
      <c r="C294" s="218"/>
      <c r="D294" s="219"/>
    </row>
    <row r="295" spans="1:4" s="217" customFormat="1" ht="14.25" customHeight="1" x14ac:dyDescent="0.25">
      <c r="A295" s="216"/>
      <c r="B295" s="44"/>
      <c r="C295" s="218"/>
      <c r="D295" s="219"/>
    </row>
    <row r="296" spans="1:4" s="217" customFormat="1" ht="14.25" customHeight="1" x14ac:dyDescent="0.25">
      <c r="A296" s="216"/>
      <c r="B296" s="44"/>
      <c r="C296" s="218"/>
      <c r="D296" s="219"/>
    </row>
    <row r="297" spans="1:4" s="217" customFormat="1" ht="14.25" customHeight="1" x14ac:dyDescent="0.25">
      <c r="A297" s="216"/>
      <c r="B297" s="44"/>
      <c r="C297" s="218"/>
      <c r="D297" s="219"/>
    </row>
    <row r="298" spans="1:4" s="217" customFormat="1" ht="14.25" customHeight="1" x14ac:dyDescent="0.25">
      <c r="A298" s="216"/>
      <c r="B298" s="44"/>
      <c r="C298" s="218"/>
      <c r="D298" s="219"/>
    </row>
    <row r="299" spans="1:4" s="217" customFormat="1" ht="14.25" customHeight="1" x14ac:dyDescent="0.25">
      <c r="A299" s="216"/>
      <c r="B299" s="44"/>
      <c r="C299" s="218"/>
      <c r="D299" s="219"/>
    </row>
    <row r="300" spans="1:4" s="217" customFormat="1" ht="14.25" customHeight="1" x14ac:dyDescent="0.25">
      <c r="A300" s="216"/>
      <c r="B300" s="44"/>
      <c r="C300" s="218"/>
      <c r="D300" s="219"/>
    </row>
    <row r="301" spans="1:4" s="217" customFormat="1" ht="14.25" customHeight="1" x14ac:dyDescent="0.25">
      <c r="A301" s="216"/>
      <c r="B301" s="44"/>
      <c r="C301" s="218"/>
      <c r="D301" s="219"/>
    </row>
    <row r="302" spans="1:4" s="217" customFormat="1" ht="14.25" customHeight="1" x14ac:dyDescent="0.25">
      <c r="A302" s="216"/>
      <c r="B302" s="44"/>
      <c r="C302" s="218"/>
      <c r="D302" s="219"/>
    </row>
    <row r="303" spans="1:4" s="217" customFormat="1" ht="14.25" customHeight="1" x14ac:dyDescent="0.25">
      <c r="A303" s="216"/>
      <c r="B303" s="44"/>
      <c r="C303" s="218"/>
      <c r="D303" s="219"/>
    </row>
    <row r="304" spans="1:4" s="217" customFormat="1" ht="14.25" customHeight="1" x14ac:dyDescent="0.25">
      <c r="A304" s="216"/>
      <c r="B304" s="44"/>
      <c r="C304" s="218"/>
      <c r="D304" s="219"/>
    </row>
    <row r="305" spans="1:4" s="217" customFormat="1" ht="14.25" customHeight="1" x14ac:dyDescent="0.25">
      <c r="A305" s="216"/>
      <c r="B305" s="44"/>
      <c r="C305" s="218"/>
      <c r="D305" s="219"/>
    </row>
    <row r="306" spans="1:4" s="217" customFormat="1" ht="14.25" customHeight="1" x14ac:dyDescent="0.25">
      <c r="A306" s="216"/>
      <c r="B306" s="44"/>
      <c r="C306" s="218"/>
      <c r="D306" s="219"/>
    </row>
    <row r="307" spans="1:4" s="217" customFormat="1" ht="14.25" customHeight="1" x14ac:dyDescent="0.25">
      <c r="A307" s="216"/>
      <c r="B307" s="44"/>
      <c r="C307" s="218"/>
      <c r="D307" s="219"/>
    </row>
    <row r="308" spans="1:4" s="217" customFormat="1" ht="14.25" customHeight="1" x14ac:dyDescent="0.25">
      <c r="A308" s="216"/>
      <c r="B308" s="44"/>
      <c r="C308" s="218"/>
      <c r="D308" s="219"/>
    </row>
    <row r="309" spans="1:4" s="217" customFormat="1" ht="14.25" customHeight="1" x14ac:dyDescent="0.25">
      <c r="A309" s="216"/>
      <c r="B309" s="44"/>
      <c r="C309" s="218"/>
      <c r="D309" s="219"/>
    </row>
    <row r="310" spans="1:4" s="217" customFormat="1" ht="14.25" customHeight="1" x14ac:dyDescent="0.25">
      <c r="A310" s="216"/>
      <c r="B310" s="44"/>
      <c r="C310" s="218"/>
      <c r="D310" s="219"/>
    </row>
    <row r="311" spans="1:4" s="217" customFormat="1" ht="14.25" customHeight="1" x14ac:dyDescent="0.25">
      <c r="A311" s="216"/>
      <c r="B311" s="44"/>
      <c r="C311" s="218"/>
      <c r="D311" s="219"/>
    </row>
    <row r="312" spans="1:4" s="217" customFormat="1" ht="14.25" customHeight="1" x14ac:dyDescent="0.25">
      <c r="A312" s="216"/>
      <c r="B312" s="44"/>
      <c r="C312" s="218"/>
      <c r="D312" s="219"/>
    </row>
    <row r="313" spans="1:4" s="217" customFormat="1" ht="14.25" customHeight="1" x14ac:dyDescent="0.25">
      <c r="A313" s="216"/>
      <c r="B313" s="44"/>
      <c r="C313" s="218"/>
      <c r="D313" s="219"/>
    </row>
    <row r="314" spans="1:4" s="217" customFormat="1" ht="14.25" customHeight="1" x14ac:dyDescent="0.25">
      <c r="A314" s="216"/>
      <c r="B314" s="44"/>
      <c r="C314" s="218"/>
      <c r="D314" s="219"/>
    </row>
    <row r="315" spans="1:4" s="217" customFormat="1" ht="14.25" customHeight="1" x14ac:dyDescent="0.25">
      <c r="A315" s="216"/>
      <c r="B315" s="44"/>
      <c r="C315" s="218"/>
      <c r="D315" s="219"/>
    </row>
    <row r="316" spans="1:4" s="217" customFormat="1" ht="14.25" customHeight="1" x14ac:dyDescent="0.25">
      <c r="A316" s="216"/>
      <c r="B316" s="44"/>
      <c r="C316" s="218"/>
      <c r="D316" s="219"/>
    </row>
    <row r="317" spans="1:4" s="217" customFormat="1" ht="14.25" customHeight="1" x14ac:dyDescent="0.25">
      <c r="A317" s="216"/>
      <c r="B317" s="44"/>
      <c r="C317" s="218"/>
      <c r="D317" s="219"/>
    </row>
    <row r="318" spans="1:4" s="217" customFormat="1" ht="14.25" customHeight="1" x14ac:dyDescent="0.25">
      <c r="A318" s="216"/>
      <c r="B318" s="44"/>
      <c r="C318" s="218"/>
      <c r="D318" s="219"/>
    </row>
    <row r="319" spans="1:4" s="217" customFormat="1" ht="14.25" customHeight="1" x14ac:dyDescent="0.25">
      <c r="A319" s="216"/>
      <c r="B319" s="44"/>
      <c r="C319" s="218"/>
      <c r="D319" s="219"/>
    </row>
    <row r="320" spans="1:4" s="217" customFormat="1" ht="14.25" customHeight="1" x14ac:dyDescent="0.25">
      <c r="A320" s="216"/>
      <c r="B320" s="44"/>
      <c r="C320" s="218"/>
      <c r="D320" s="219"/>
    </row>
    <row r="321" spans="1:4" s="217" customFormat="1" ht="14.25" customHeight="1" x14ac:dyDescent="0.25">
      <c r="A321" s="216"/>
      <c r="B321" s="44"/>
      <c r="C321" s="218"/>
      <c r="D321" s="219"/>
    </row>
    <row r="322" spans="1:4" s="217" customFormat="1" ht="14.25" customHeight="1" x14ac:dyDescent="0.25">
      <c r="A322" s="216"/>
      <c r="B322" s="44"/>
      <c r="C322" s="218"/>
      <c r="D322" s="219"/>
    </row>
    <row r="323" spans="1:4" s="217" customFormat="1" ht="14.25" customHeight="1" x14ac:dyDescent="0.25">
      <c r="A323" s="216"/>
      <c r="B323" s="44"/>
      <c r="C323" s="218"/>
      <c r="D323" s="219"/>
    </row>
    <row r="324" spans="1:4" s="217" customFormat="1" ht="14.25" customHeight="1" x14ac:dyDescent="0.25">
      <c r="A324" s="216"/>
      <c r="B324" s="44"/>
      <c r="C324" s="218"/>
      <c r="D324" s="219"/>
    </row>
    <row r="325" spans="1:4" s="217" customFormat="1" ht="14.25" customHeight="1" x14ac:dyDescent="0.25">
      <c r="A325" s="216"/>
      <c r="B325" s="44"/>
      <c r="C325" s="218"/>
      <c r="D325" s="219"/>
    </row>
    <row r="326" spans="1:4" s="217" customFormat="1" ht="14.25" customHeight="1" x14ac:dyDescent="0.25">
      <c r="A326" s="216"/>
      <c r="B326" s="44"/>
      <c r="C326" s="218"/>
      <c r="D326" s="219"/>
    </row>
    <row r="327" spans="1:4" s="217" customFormat="1" ht="14.25" customHeight="1" x14ac:dyDescent="0.25">
      <c r="A327" s="216"/>
      <c r="B327" s="44"/>
      <c r="C327" s="218"/>
      <c r="D327" s="219"/>
    </row>
    <row r="328" spans="1:4" s="217" customFormat="1" ht="14.25" customHeight="1" x14ac:dyDescent="0.25">
      <c r="A328" s="216"/>
      <c r="B328" s="44"/>
      <c r="C328" s="218"/>
      <c r="D328" s="219"/>
    </row>
    <row r="329" spans="1:4" s="217" customFormat="1" ht="14.25" customHeight="1" x14ac:dyDescent="0.25">
      <c r="A329" s="216"/>
      <c r="B329" s="44"/>
      <c r="C329" s="218"/>
      <c r="D329" s="219"/>
    </row>
    <row r="330" spans="1:4" s="217" customFormat="1" ht="14.25" customHeight="1" x14ac:dyDescent="0.25">
      <c r="A330" s="216"/>
      <c r="B330" s="44"/>
      <c r="C330" s="218"/>
      <c r="D330" s="219"/>
    </row>
    <row r="331" spans="1:4" s="217" customFormat="1" ht="14.25" customHeight="1" x14ac:dyDescent="0.25">
      <c r="A331" s="216"/>
      <c r="B331" s="44"/>
      <c r="C331" s="218"/>
      <c r="D331" s="219"/>
    </row>
    <row r="332" spans="1:4" s="217" customFormat="1" ht="14.25" customHeight="1" x14ac:dyDescent="0.25">
      <c r="A332" s="216"/>
      <c r="B332" s="44"/>
      <c r="C332" s="218"/>
      <c r="D332" s="219"/>
    </row>
    <row r="333" spans="1:4" s="217" customFormat="1" ht="14.25" customHeight="1" x14ac:dyDescent="0.25">
      <c r="A333" s="216"/>
      <c r="B333" s="44"/>
      <c r="C333" s="218"/>
      <c r="D333" s="219"/>
    </row>
    <row r="334" spans="1:4" s="217" customFormat="1" ht="14.25" customHeight="1" x14ac:dyDescent="0.25">
      <c r="A334" s="216"/>
      <c r="B334" s="44"/>
      <c r="C334" s="218"/>
      <c r="D334" s="219"/>
    </row>
    <row r="335" spans="1:4" s="217" customFormat="1" ht="14.25" customHeight="1" x14ac:dyDescent="0.25">
      <c r="A335" s="216"/>
      <c r="B335" s="44"/>
      <c r="C335" s="218"/>
      <c r="D335" s="219"/>
    </row>
    <row r="336" spans="1:4" s="217" customFormat="1" ht="14.25" customHeight="1" x14ac:dyDescent="0.25">
      <c r="A336" s="216"/>
      <c r="B336" s="44"/>
      <c r="C336" s="218"/>
      <c r="D336" s="219"/>
    </row>
    <row r="337" spans="1:4" s="217" customFormat="1" ht="14.25" customHeight="1" x14ac:dyDescent="0.25">
      <c r="A337" s="216"/>
      <c r="B337" s="44"/>
      <c r="C337" s="218"/>
      <c r="D337" s="219"/>
    </row>
    <row r="338" spans="1:4" s="217" customFormat="1" ht="14.25" customHeight="1" x14ac:dyDescent="0.25">
      <c r="A338" s="216"/>
      <c r="B338" s="44"/>
      <c r="C338" s="218"/>
      <c r="D338" s="219"/>
    </row>
    <row r="339" spans="1:4" s="217" customFormat="1" ht="14.25" customHeight="1" x14ac:dyDescent="0.25">
      <c r="A339" s="216"/>
      <c r="B339" s="44"/>
      <c r="C339" s="218"/>
      <c r="D339" s="219"/>
    </row>
    <row r="340" spans="1:4" s="217" customFormat="1" ht="14.25" customHeight="1" x14ac:dyDescent="0.25">
      <c r="A340" s="216"/>
      <c r="B340" s="44"/>
      <c r="C340" s="218"/>
      <c r="D340" s="219"/>
    </row>
    <row r="341" spans="1:4" s="217" customFormat="1" ht="14.25" customHeight="1" x14ac:dyDescent="0.25">
      <c r="A341" s="216"/>
      <c r="B341" s="44"/>
      <c r="C341" s="218"/>
      <c r="D341" s="219"/>
    </row>
    <row r="342" spans="1:4" s="217" customFormat="1" ht="14.25" customHeight="1" x14ac:dyDescent="0.25">
      <c r="A342" s="216"/>
      <c r="B342" s="44"/>
      <c r="C342" s="218"/>
      <c r="D342" s="219"/>
    </row>
    <row r="343" spans="1:4" s="217" customFormat="1" ht="14.25" customHeight="1" x14ac:dyDescent="0.25">
      <c r="A343" s="216"/>
      <c r="B343" s="44"/>
      <c r="C343" s="218"/>
      <c r="D343" s="219"/>
    </row>
    <row r="344" spans="1:4" s="217" customFormat="1" ht="14.25" customHeight="1" x14ac:dyDescent="0.25">
      <c r="A344" s="216"/>
      <c r="B344" s="44"/>
      <c r="C344" s="218"/>
      <c r="D344" s="219"/>
    </row>
    <row r="345" spans="1:4" s="217" customFormat="1" ht="14.25" customHeight="1" x14ac:dyDescent="0.25">
      <c r="A345" s="216"/>
      <c r="B345" s="44"/>
      <c r="C345" s="218"/>
      <c r="D345" s="219"/>
    </row>
    <row r="346" spans="1:4" s="217" customFormat="1" ht="14.25" customHeight="1" x14ac:dyDescent="0.25">
      <c r="A346" s="216"/>
      <c r="B346" s="44"/>
      <c r="C346" s="218"/>
      <c r="D346" s="219"/>
    </row>
    <row r="347" spans="1:4" s="217" customFormat="1" ht="14.25" customHeight="1" x14ac:dyDescent="0.25">
      <c r="A347" s="216"/>
      <c r="B347" s="44"/>
      <c r="C347" s="218"/>
      <c r="D347" s="219"/>
    </row>
    <row r="348" spans="1:4" s="217" customFormat="1" ht="14.25" customHeight="1" x14ac:dyDescent="0.25">
      <c r="A348" s="216"/>
      <c r="B348" s="44"/>
      <c r="C348" s="218"/>
      <c r="D348" s="219"/>
    </row>
    <row r="349" spans="1:4" s="217" customFormat="1" ht="14.25" customHeight="1" x14ac:dyDescent="0.25">
      <c r="A349" s="216"/>
      <c r="B349" s="44"/>
      <c r="C349" s="218"/>
      <c r="D349" s="219"/>
    </row>
    <row r="350" spans="1:4" s="217" customFormat="1" ht="14.25" customHeight="1" x14ac:dyDescent="0.25">
      <c r="A350" s="216"/>
      <c r="B350" s="44"/>
      <c r="C350" s="218"/>
      <c r="D350" s="219"/>
    </row>
    <row r="351" spans="1:4" s="217" customFormat="1" ht="14.25" customHeight="1" x14ac:dyDescent="0.25">
      <c r="A351" s="216"/>
      <c r="B351" s="44"/>
      <c r="C351" s="218"/>
      <c r="D351" s="219"/>
    </row>
    <row r="352" spans="1:4" s="217" customFormat="1" ht="14.25" customHeight="1" x14ac:dyDescent="0.25">
      <c r="A352" s="216"/>
      <c r="B352" s="44"/>
      <c r="C352" s="218"/>
      <c r="D352" s="219"/>
    </row>
    <row r="353" spans="1:4" s="217" customFormat="1" ht="14.25" customHeight="1" x14ac:dyDescent="0.25">
      <c r="A353" s="216"/>
      <c r="B353" s="44"/>
      <c r="C353" s="218"/>
      <c r="D353" s="219"/>
    </row>
    <row r="354" spans="1:4" s="217" customFormat="1" ht="14.25" customHeight="1" x14ac:dyDescent="0.25">
      <c r="A354" s="216"/>
      <c r="B354" s="44"/>
      <c r="C354" s="218"/>
      <c r="D354" s="219"/>
    </row>
    <row r="355" spans="1:4" s="217" customFormat="1" ht="14.25" customHeight="1" x14ac:dyDescent="0.25">
      <c r="A355" s="216"/>
      <c r="B355" s="44"/>
      <c r="C355" s="218"/>
      <c r="D355" s="219"/>
    </row>
    <row r="356" spans="1:4" s="217" customFormat="1" ht="14.25" customHeight="1" x14ac:dyDescent="0.25">
      <c r="A356" s="216"/>
      <c r="B356" s="44"/>
      <c r="C356" s="218"/>
      <c r="D356" s="219"/>
    </row>
    <row r="357" spans="1:4" s="217" customFormat="1" ht="14.25" customHeight="1" x14ac:dyDescent="0.25">
      <c r="A357" s="216"/>
      <c r="B357" s="44"/>
      <c r="C357" s="218"/>
      <c r="D357" s="219"/>
    </row>
    <row r="358" spans="1:4" s="217" customFormat="1" ht="14.25" customHeight="1" x14ac:dyDescent="0.25">
      <c r="A358" s="216"/>
      <c r="B358" s="44"/>
      <c r="C358" s="218"/>
      <c r="D358" s="219"/>
    </row>
    <row r="359" spans="1:4" s="217" customFormat="1" ht="14.25" customHeight="1" x14ac:dyDescent="0.25">
      <c r="A359" s="216"/>
      <c r="B359" s="44"/>
      <c r="C359" s="218"/>
      <c r="D359" s="219"/>
    </row>
    <row r="360" spans="1:4" s="217" customFormat="1" ht="14.25" customHeight="1" x14ac:dyDescent="0.25">
      <c r="A360" s="216"/>
      <c r="B360" s="44"/>
      <c r="C360" s="218"/>
      <c r="D360" s="219"/>
    </row>
    <row r="361" spans="1:4" s="217" customFormat="1" ht="14.25" customHeight="1" x14ac:dyDescent="0.25">
      <c r="A361" s="216"/>
      <c r="B361" s="44"/>
      <c r="C361" s="218"/>
      <c r="D361" s="219"/>
    </row>
  </sheetData>
  <mergeCells count="17">
    <mergeCell ref="B81:D81"/>
    <mergeCell ref="B42:D42"/>
    <mergeCell ref="B45:D45"/>
    <mergeCell ref="B49:D49"/>
    <mergeCell ref="B56:D56"/>
    <mergeCell ref="B59:D59"/>
    <mergeCell ref="B2:D2"/>
    <mergeCell ref="B39:D39"/>
    <mergeCell ref="B66:D66"/>
    <mergeCell ref="B70:D70"/>
    <mergeCell ref="B74:D74"/>
    <mergeCell ref="B6:D6"/>
    <mergeCell ref="B13:D13"/>
    <mergeCell ref="B19:D19"/>
    <mergeCell ref="B27:D27"/>
    <mergeCell ref="B33:D33"/>
    <mergeCell ref="B23:D23"/>
  </mergeCells>
  <hyperlinks>
    <hyperlink ref="C20" location="'CC1'!A1" display="CC1 — Sammensætning af lovpligtigt kapitalgrundlag" xr:uid="{3B0C0CD6-883B-43CA-A3C2-50841F820129}"/>
    <hyperlink ref="C21" location="CCA!A1" display="CCA — Hovedtræk ved lovpligtige kapitalgrundlagsinstrumenter og nedskrivningsrelevante passivinstrumenter" xr:uid="{C3098E97-3768-49BD-9356-71C212366D0F}"/>
    <hyperlink ref="C24" location="CCyB1!A1" display="CCyB1 — Geografisk fordeling af krediteksponeringer, der er relevante for beregningen af den kontracykliske kapitalbuffer" xr:uid="{6B7E6DF7-278F-4B1C-ABCB-93DF9CFF0303}"/>
    <hyperlink ref="C25" location="CCyB2!A1" display="CCyB2 — Størrelsen af den institutspecifikke kontracykliske kapitalbuffer" xr:uid="{082EA209-092F-41ED-BA39-E8E514BC798A}"/>
    <hyperlink ref="C28" location="'LR1 – LRSum'!A1" display="LR1 - LRSum — Afstemning mellem regnskabsmæssige aktiver og gearingsgradrelevante eksponeringer — oversigt" xr:uid="{C22825EC-E8F4-4CC0-B193-D4D7EB403A76}"/>
    <hyperlink ref="C29" location="'LR2 – LRCom'!A1" display="LR2 - LRCom — Oplysninger om gearingsgrad — fælles regler" xr:uid="{94831189-8300-4B3B-88C8-295AE70222CB}"/>
    <hyperlink ref="C30" location="'LR3 – LRSpl'!A1" display="LR3 - LRSpl —Opdeling af balanceførte eksponeringer (ekskl. derivater, SFT'er og ikke medregnede eksponeringer)" xr:uid="{5E27CC02-D506-4554-B98C-08B1995B85B9}"/>
    <hyperlink ref="C35" location="'LIQ1'!A1" display="LIQ1 — Kvantitative oplysninger om likviditetsdækningsgrad" xr:uid="{DDA55541-0BFB-4414-8DA3-6EF60F45202A}"/>
    <hyperlink ref="C37" location="'LIQ2'!A1" display="LIQ2 —Net Stable Funding Ratio (NSFR) " xr:uid="{76152B8D-8D3F-40F1-959F-C4737F968C53}"/>
    <hyperlink ref="C40" location="CRA!A1" display="CRA — Generelle kvalitative oplysninger om kreditrisiko" xr:uid="{B42A96FC-2927-4488-8952-A7C2AE52004C}"/>
    <hyperlink ref="C47" location="'CR4'!A1" display="CR4 — Standardmetode — Kreditrisikoeksponering og virkninger af kreditrisikoreduktionsteknikker" xr:uid="{D3CF9D26-D692-4CBD-A8D9-066F6D735A17}"/>
    <hyperlink ref="C48" location="'CR5'!A1" display="CR5 — Standardmetode" xr:uid="{C9918B8E-64B1-48A2-9BA9-4A7BBD3DFB79}"/>
    <hyperlink ref="C51" location="'CR6'!A1" display="CR6 — IRB-metoden — kreditrisikoeksponeringer efter eksponeringsklasse og PD-interval" xr:uid="{84293D6C-6E8B-4121-AF25-2E4C45E0F1EB}"/>
    <hyperlink ref="C52" location="'CR6-A'!A1" display="CR6-A — IRB-metoden – anvendelsesområdet for IRB-metoden og SA-metoden" xr:uid="{99B11CBE-4FDA-40E0-9E3C-4D8DFD123B84}"/>
    <hyperlink ref="C53" location="'CR7-A'!A1" display="CR7-A — IRB-metoden – omfanget af anvendelsen af kreditrisikoreduktionsteknikker" xr:uid="{38835781-2F7B-4592-91DB-825F0D4A4973}"/>
    <hyperlink ref="C54" location="'CR8'!A1" display="CR8 — RWEA-flowtabeller for kreditrisikoeksponeringer i henhold til IRB-metoden" xr:uid="{6C5D119F-9339-4909-AA27-C72E3F08AA76}"/>
    <hyperlink ref="C55" location="'CR9'!A1" display="CR9 —IRB-metoden – Back-testing af PD efter eksponeringsklasse. (fastsat PD-skala) " xr:uid="{DD52EC4D-F180-4B32-A8F4-73E8DF7F1FEC}"/>
    <hyperlink ref="C60" location="CCRA!A1" display="CCRA — Kvalitativ offentliggørelse i forbindelse med modpartskreditrisiko" xr:uid="{7621AFE4-4236-4C67-8012-1AC72ABA1541}"/>
    <hyperlink ref="C61" location="'CCR1'!A1" display="CCR1 — Analyse af modpartskreditrisikoeksponeringer efter metode" xr:uid="{249F21E8-69E3-4BE5-A8FE-FE7E60CBA6F1}"/>
    <hyperlink ref="C62" location="'CCR2'!A1" display="CCR2 — Transaktioner underlagt kapitalgrundlagskrav for kreditværdijusteringsrisiko" xr:uid="{77C2D097-2B71-4139-886A-5974B8FA5CA6}"/>
    <hyperlink ref="C63" location="'CCR3'!A1" display="CCR3 — standardmetoden — modpartskreditrisikoeksponeringer efter eksponeringsklasse og risikovægte" xr:uid="{A4157607-CCFE-4FE5-A502-CC1E348B1062}"/>
    <hyperlink ref="C64" location="'CCR5'!A1" display="CCR5 — Sammensætning af sikkerhedsstillelse for modpartskreditrisikoeksponeringer" xr:uid="{180737F7-0558-4DD1-82D9-E1A4E0CEFF0B}"/>
    <hyperlink ref="C68" location="'MR1'!A1" display="MR1 — Markedsrisiko i henhold til standardmetoden" xr:uid="{88E20160-3F30-4C57-BF26-6BD5F4AFFD17}"/>
    <hyperlink ref="C72" location="'OR1'!A1" display="OR1 — Kapitalgrundlagskrav for operationel risiko og risikovægtede eksponeringer" xr:uid="{2D2CE8B0-158F-4BEE-BA43-57E43C67B47A}"/>
    <hyperlink ref="C76" location="'REM1'!A1" display="REM1 — Aflønning tildelt i løbet af regnskabsåret" xr:uid="{A0ECA9AE-89C2-42AC-9499-B1B7144487C1}"/>
    <hyperlink ref="C77" location="'REM2'!A1" display="REM2 — Særlige betalinger til medarbejdere, hvis arbejde har væsentlig indflydelse på instituttets risikoprofil (identificerede medarbejdere)" xr:uid="{D1813ACF-A380-4AEF-A8BF-457C70CB77CE}"/>
    <hyperlink ref="C78" location="'REM3'!A1" display="REM3 — Udskudt aflønning" xr:uid="{29F523EC-32D3-477B-A0B4-FF0ADFFA7E29}"/>
    <hyperlink ref="C79" location="'REM5'!A1" display="REM5 — Oplysninger om aflønning af medarbejdere, hvis arbejde har væsentlig indflydelse på instituttets risikoprofil (identificerede medarbejdere)" xr:uid="{0EEDFC41-1CE4-4A99-95FA-63C553028362}"/>
    <hyperlink ref="C82" location="'AE1'!A1" display="AE1 - Behæftede og ubehæftede aktiver" xr:uid="{5D48F97C-F759-40BC-80B2-C8B86A74F03A}"/>
    <hyperlink ref="C83" location="'AE2'!A1" display="AE2 - Modtaget sikkerhedsstillelse og egne udstedte gældsværdipapirer" xr:uid="{73A80093-8CFE-47A1-ABC0-D0BB8A9D0969}"/>
    <hyperlink ref="C84" location="'AE3'!A1" display="AE3 - Behæftelseskilder" xr:uid="{63F35435-EAF4-4D6F-BDB8-61824AE56479}"/>
    <hyperlink ref="C57" location="'CR10'!A1" display="CR10 – Specialiseret långivning og aktieeksponeringer i henhold til den forenklede risikovægtningsmetode" xr:uid="{D2814213-F2BC-46CB-ADAA-391F1696CD87}"/>
    <hyperlink ref="C14" location="'LI1'!A1" display="LI1 — Forskelle mellem de regnskabsmæssige rammer og rammerne for tilsynsmæssig konsolidering og sammenstilling af regnskabskategorierne og lovmæssigt fastsatte risikokategorier" xr:uid="{532F27E1-9637-47B7-8D39-438432DF43A8}"/>
    <hyperlink ref="C15" location="'LI2'!A1" display="LI2 — Primære kilder til forskelle mellem de tilsynsmæssige eksponeringsbeløb og regnskabsmæssige værdier" xr:uid="{1913102D-D14F-4749-98E1-2EA56D814BFB}"/>
    <hyperlink ref="C16" location="'LI3'!A1" display="LI3 — Skitsering af forskellene i konsolideringens omfang (enhed for enhed)" xr:uid="{F2F57F98-75B4-4AE6-AD32-185D49EC941C}"/>
    <hyperlink ref="C17" location="LIA!A1" display="LIA — Forklaringer af forskelle mellem regnskabsmæssige og tilsynsmæssige eksponeringsbeløb." xr:uid="{89565EE0-6C24-4022-88C5-AEAD03064382}"/>
    <hyperlink ref="C7" location="'KM1'!A1" display="KM1 — Skema om væsentlige målekriterier" xr:uid="{5A91A288-F456-443E-B93A-A8CABB253D9E}"/>
    <hyperlink ref="C8" location="'OV1'!A1" display="OV1 — Oversigt over samlede risikoeksponeringer" xr:uid="{453BFFBE-EF7D-4141-85AF-30BCE20A5B63}"/>
    <hyperlink ref="C9" location="OVA!A1" display="OVA — Instituttets risikostyringstilgang" xr:uid="{22BA4DE2-5118-4345-BD55-3CAE1F4A07F3}"/>
    <hyperlink ref="C10" location="OVB!A1" display="OVB — ledelsessystemer" xr:uid="{390CE623-FB34-4C00-ABEE-E93E279D8D4F}"/>
    <hyperlink ref="C85" location="'AE4'!A1" display="AE4" xr:uid="{5AC888A6-D5E4-4CEE-B2F6-067388DAB6B5}"/>
    <hyperlink ref="C75" location="REMA!A1" display="REMA" xr:uid="{02773B52-0FFA-4198-BF0C-3483D4EEBC64}"/>
    <hyperlink ref="C71" location="ORA!A1" display="ORA" xr:uid="{9EEB2F87-6F9A-442C-815A-9B7636C68A0C}"/>
    <hyperlink ref="C67" location="MRA!A1" display="MRA" xr:uid="{9A6E39B6-14F1-49B1-A266-7CB2C59AACC2}"/>
    <hyperlink ref="C50" location="CRE!A1" display="CRE" xr:uid="{0BD8959E-D65D-43D9-BE4C-40CD7048BEB9}"/>
    <hyperlink ref="C46" location="CRD!A1" display="CRD" xr:uid="{C5653E0B-AB75-486A-BC07-6B90BB69C11D}"/>
    <hyperlink ref="C41" location="CRB!A1" display="CRB" xr:uid="{3845169D-D312-40EC-BF0E-6FB8BF65896C}"/>
    <hyperlink ref="C36" location="LIQB!A1" display="LIQ" xr:uid="{BEAAAC08-3EB3-4E3F-A885-73A99E7D507A}"/>
    <hyperlink ref="C34" location="LIQA!A1" display="LIQA" xr:uid="{23B143AB-EEE8-4505-A205-DD6CF57CC1B1}"/>
    <hyperlink ref="C31" location="LRA!A1" display="LRA" xr:uid="{E0088626-55C7-481A-ADA8-8C826121907B}"/>
    <hyperlink ref="C11" location="OVC!A1" display="OVC" xr:uid="{8CD21411-8F85-4E5E-A0AB-05031C15EB2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F0E1-DF34-419F-B451-1A367EEF5108}">
  <dimension ref="A1:C30"/>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736</v>
      </c>
      <c r="B2" s="245"/>
      <c r="C2" s="246"/>
    </row>
    <row r="3" spans="1:3" x14ac:dyDescent="0.2">
      <c r="A3" s="253"/>
      <c r="B3" s="254"/>
      <c r="C3" s="43" t="s">
        <v>634</v>
      </c>
    </row>
    <row r="4" spans="1:3" ht="21" x14ac:dyDescent="0.2">
      <c r="A4" s="17" t="s">
        <v>620</v>
      </c>
      <c r="B4" s="45" t="s">
        <v>687</v>
      </c>
      <c r="C4" s="45" t="s">
        <v>1285</v>
      </c>
    </row>
    <row r="5" spans="1:3" ht="21" x14ac:dyDescent="0.2">
      <c r="A5" s="17" t="s">
        <v>678</v>
      </c>
      <c r="B5" s="45" t="s">
        <v>1147</v>
      </c>
      <c r="C5" s="45" t="s">
        <v>1286</v>
      </c>
    </row>
    <row r="6" spans="1:3" ht="21" x14ac:dyDescent="0.2">
      <c r="A6" s="17" t="s">
        <v>685</v>
      </c>
      <c r="B6" s="45" t="s">
        <v>1148</v>
      </c>
      <c r="C6" s="45" t="s">
        <v>1090</v>
      </c>
    </row>
    <row r="7" spans="1:3" ht="21" x14ac:dyDescent="0.2">
      <c r="A7" s="17" t="s">
        <v>623</v>
      </c>
      <c r="B7" s="45" t="s">
        <v>688</v>
      </c>
      <c r="C7" s="45" t="s">
        <v>1287</v>
      </c>
    </row>
    <row r="8" spans="1:3" ht="21" x14ac:dyDescent="0.2">
      <c r="A8" s="17" t="s">
        <v>624</v>
      </c>
      <c r="B8" s="45" t="s">
        <v>689</v>
      </c>
      <c r="C8" s="45" t="s">
        <v>1288</v>
      </c>
    </row>
    <row r="9" spans="1:3" ht="21" x14ac:dyDescent="0.2">
      <c r="A9" s="17" t="s">
        <v>625</v>
      </c>
      <c r="B9" s="45" t="s">
        <v>690</v>
      </c>
      <c r="C9" s="45" t="s">
        <v>1289</v>
      </c>
    </row>
    <row r="10" spans="1:3" ht="21" x14ac:dyDescent="0.2">
      <c r="A10" s="17" t="s">
        <v>626</v>
      </c>
      <c r="B10" s="45" t="s">
        <v>691</v>
      </c>
      <c r="C10" s="18" t="s">
        <v>1392</v>
      </c>
    </row>
    <row r="11" spans="1:3" ht="31.5" x14ac:dyDescent="0.2">
      <c r="A11" s="17" t="s">
        <v>686</v>
      </c>
      <c r="B11" s="45" t="s">
        <v>1324</v>
      </c>
      <c r="C11" s="18" t="s">
        <v>1290</v>
      </c>
    </row>
    <row r="12" spans="1:3" ht="199.5" x14ac:dyDescent="0.2">
      <c r="A12" s="17" t="s">
        <v>616</v>
      </c>
      <c r="B12" s="45" t="s">
        <v>1149</v>
      </c>
      <c r="C12" s="45" t="s">
        <v>1391</v>
      </c>
    </row>
    <row r="28" spans="3:3" x14ac:dyDescent="0.2">
      <c r="C28" s="101"/>
    </row>
    <row r="29" spans="3:3" x14ac:dyDescent="0.2">
      <c r="C29" s="101"/>
    </row>
    <row r="30" spans="3:3" x14ac:dyDescent="0.2">
      <c r="C30" s="101"/>
    </row>
  </sheetData>
  <mergeCells count="2">
    <mergeCell ref="A3:B3"/>
    <mergeCell ref="A2:C2"/>
  </mergeCells>
  <hyperlinks>
    <hyperlink ref="A1" location="Forside!A1" display="Tilbage til forside" xr:uid="{83C68B94-8EE4-4402-B484-0DA346BB732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2E01-FF96-4E95-89E1-99F7CCFAA116}">
  <dimension ref="A1:J37"/>
  <sheetViews>
    <sheetView zoomScaleNormal="100" workbookViewId="0"/>
  </sheetViews>
  <sheetFormatPr defaultRowHeight="14.25" x14ac:dyDescent="0.2"/>
  <cols>
    <col min="1" max="1" width="9.140625" style="21" customWidth="1"/>
    <col min="2" max="2" width="39.7109375" style="21" customWidth="1"/>
    <col min="3" max="7" width="16.85546875" style="21" customWidth="1"/>
    <col min="8" max="10" width="16.85546875" style="22" customWidth="1"/>
    <col min="11" max="16384" width="9.140625" style="21"/>
  </cols>
  <sheetData>
    <row r="1" spans="1:10" s="23" customFormat="1" ht="15" x14ac:dyDescent="0.25">
      <c r="A1" s="94" t="s">
        <v>1042</v>
      </c>
    </row>
    <row r="2" spans="1:10" ht="25.5" customHeight="1" x14ac:dyDescent="0.2">
      <c r="A2" s="244" t="s">
        <v>683</v>
      </c>
      <c r="B2" s="245"/>
      <c r="C2" s="245"/>
      <c r="D2" s="245"/>
      <c r="E2" s="245"/>
      <c r="F2" s="245"/>
      <c r="G2" s="245"/>
      <c r="H2" s="245"/>
      <c r="I2" s="245"/>
      <c r="J2" s="246"/>
    </row>
    <row r="3" spans="1:10" x14ac:dyDescent="0.2">
      <c r="A3" s="268" t="s">
        <v>1259</v>
      </c>
      <c r="B3" s="270"/>
      <c r="C3" s="253" t="s">
        <v>579</v>
      </c>
      <c r="D3" s="299"/>
      <c r="E3" s="299"/>
      <c r="F3" s="254"/>
      <c r="G3" s="253" t="s">
        <v>580</v>
      </c>
      <c r="H3" s="299"/>
      <c r="I3" s="299"/>
      <c r="J3" s="254"/>
    </row>
    <row r="4" spans="1:10" s="93" customFormat="1" x14ac:dyDescent="0.2">
      <c r="A4" s="127" t="s">
        <v>695</v>
      </c>
      <c r="B4" s="92" t="s">
        <v>1155</v>
      </c>
      <c r="C4" s="126">
        <f>Indledning!$C$8</f>
        <v>44926</v>
      </c>
      <c r="D4" s="126">
        <f>EOMONTH($C$4,-3)</f>
        <v>44834</v>
      </c>
      <c r="E4" s="126">
        <f>EOMONTH($C$4,-6)</f>
        <v>44742</v>
      </c>
      <c r="F4" s="126">
        <f>EOMONTH($C$4,-9)</f>
        <v>44651</v>
      </c>
      <c r="G4" s="126">
        <f>Indledning!$C$8</f>
        <v>44926</v>
      </c>
      <c r="H4" s="126">
        <f>EOMONTH($G$4,-3)</f>
        <v>44834</v>
      </c>
      <c r="I4" s="126">
        <f>EOMONTH($G$4,-6)</f>
        <v>44742</v>
      </c>
      <c r="J4" s="126">
        <f>EOMONTH($G$4,-9)</f>
        <v>44651</v>
      </c>
    </row>
    <row r="5" spans="1:10" ht="21" x14ac:dyDescent="0.2">
      <c r="A5" s="62" t="s">
        <v>696</v>
      </c>
      <c r="B5" s="18" t="s">
        <v>551</v>
      </c>
      <c r="C5" s="206">
        <v>12</v>
      </c>
      <c r="D5" s="206">
        <v>12</v>
      </c>
      <c r="E5" s="206">
        <v>12</v>
      </c>
      <c r="F5" s="206">
        <v>12</v>
      </c>
      <c r="G5" s="206">
        <v>12</v>
      </c>
      <c r="H5" s="207">
        <v>12</v>
      </c>
      <c r="I5" s="207">
        <v>12</v>
      </c>
      <c r="J5" s="207">
        <v>12</v>
      </c>
    </row>
    <row r="6" spans="1:10" x14ac:dyDescent="0.2">
      <c r="A6" s="241" t="s">
        <v>552</v>
      </c>
      <c r="B6" s="242"/>
      <c r="C6" s="242"/>
      <c r="D6" s="242"/>
      <c r="E6" s="242"/>
      <c r="F6" s="242"/>
      <c r="G6" s="242"/>
      <c r="H6" s="242"/>
      <c r="I6" s="242"/>
      <c r="J6" s="243"/>
    </row>
    <row r="7" spans="1:10" x14ac:dyDescent="0.2">
      <c r="A7" s="17" t="s">
        <v>527</v>
      </c>
      <c r="B7" s="18" t="s">
        <v>553</v>
      </c>
      <c r="C7" s="51"/>
      <c r="D7" s="51"/>
      <c r="E7" s="51"/>
      <c r="F7" s="51"/>
      <c r="G7" s="34">
        <v>14190136</v>
      </c>
      <c r="H7" s="34">
        <v>13684266</v>
      </c>
      <c r="I7" s="34">
        <v>13299115</v>
      </c>
      <c r="J7" s="34">
        <v>13158660</v>
      </c>
    </row>
    <row r="8" spans="1:10" x14ac:dyDescent="0.2">
      <c r="A8" s="241" t="s">
        <v>692</v>
      </c>
      <c r="B8" s="242"/>
      <c r="C8" s="242"/>
      <c r="D8" s="242"/>
      <c r="E8" s="242"/>
      <c r="F8" s="242"/>
      <c r="G8" s="242"/>
      <c r="H8" s="242"/>
      <c r="I8" s="242"/>
      <c r="J8" s="243"/>
    </row>
    <row r="9" spans="1:10" s="32" customFormat="1" ht="21" x14ac:dyDescent="0.2">
      <c r="A9" s="29" t="s">
        <v>528</v>
      </c>
      <c r="B9" s="30" t="s">
        <v>554</v>
      </c>
      <c r="C9" s="125">
        <v>22289046</v>
      </c>
      <c r="D9" s="125">
        <v>21751787</v>
      </c>
      <c r="E9" s="125">
        <v>21526368</v>
      </c>
      <c r="F9" s="125">
        <v>21659653</v>
      </c>
      <c r="G9" s="125">
        <v>1213777</v>
      </c>
      <c r="H9" s="125">
        <v>1185166</v>
      </c>
      <c r="I9" s="125">
        <v>1170011</v>
      </c>
      <c r="J9" s="125">
        <v>1170751</v>
      </c>
    </row>
    <row r="10" spans="1:10" x14ac:dyDescent="0.2">
      <c r="A10" s="17" t="s">
        <v>529</v>
      </c>
      <c r="B10" s="18" t="s">
        <v>555</v>
      </c>
      <c r="C10" s="34">
        <v>19920688</v>
      </c>
      <c r="D10" s="34">
        <v>19531703</v>
      </c>
      <c r="E10" s="34">
        <v>19404233</v>
      </c>
      <c r="F10" s="34">
        <v>19296331</v>
      </c>
      <c r="G10" s="34">
        <v>992591</v>
      </c>
      <c r="H10" s="34">
        <v>976585</v>
      </c>
      <c r="I10" s="34">
        <v>970212</v>
      </c>
      <c r="J10" s="34">
        <v>964817</v>
      </c>
    </row>
    <row r="11" spans="1:10" x14ac:dyDescent="0.2">
      <c r="A11" s="17" t="s">
        <v>530</v>
      </c>
      <c r="B11" s="18" t="s">
        <v>556</v>
      </c>
      <c r="C11" s="34">
        <v>2161000</v>
      </c>
      <c r="D11" s="34">
        <v>2012878</v>
      </c>
      <c r="E11" s="34">
        <v>1920869</v>
      </c>
      <c r="F11" s="34">
        <v>2010144</v>
      </c>
      <c r="G11" s="34">
        <v>221186</v>
      </c>
      <c r="H11" s="34">
        <v>208581</v>
      </c>
      <c r="I11" s="34">
        <v>199799</v>
      </c>
      <c r="J11" s="34">
        <v>205934</v>
      </c>
    </row>
    <row r="12" spans="1:10" s="32" customFormat="1" x14ac:dyDescent="0.2">
      <c r="A12" s="29" t="s">
        <v>531</v>
      </c>
      <c r="B12" s="30" t="s">
        <v>557</v>
      </c>
      <c r="C12" s="125">
        <v>4026804</v>
      </c>
      <c r="D12" s="125">
        <v>3982847</v>
      </c>
      <c r="E12" s="125">
        <v>3824027</v>
      </c>
      <c r="F12" s="125">
        <v>3442126</v>
      </c>
      <c r="G12" s="125">
        <v>1571218</v>
      </c>
      <c r="H12" s="125">
        <v>1510067</v>
      </c>
      <c r="I12" s="125">
        <v>1452005</v>
      </c>
      <c r="J12" s="125">
        <v>1370253</v>
      </c>
    </row>
    <row r="13" spans="1:10" ht="31.5" x14ac:dyDescent="0.2">
      <c r="A13" s="17" t="s">
        <v>532</v>
      </c>
      <c r="B13" s="18" t="s">
        <v>558</v>
      </c>
      <c r="C13" s="34" t="s">
        <v>1424</v>
      </c>
      <c r="D13" s="34" t="s">
        <v>1424</v>
      </c>
      <c r="E13" s="34" t="s">
        <v>1424</v>
      </c>
      <c r="F13" s="34" t="s">
        <v>1424</v>
      </c>
      <c r="G13" s="34" t="s">
        <v>1424</v>
      </c>
      <c r="H13" s="34" t="s">
        <v>1424</v>
      </c>
      <c r="I13" s="34" t="s">
        <v>1424</v>
      </c>
      <c r="J13" s="34" t="s">
        <v>1424</v>
      </c>
    </row>
    <row r="14" spans="1:10" ht="21" x14ac:dyDescent="0.2">
      <c r="A14" s="17" t="s">
        <v>533</v>
      </c>
      <c r="B14" s="18" t="s">
        <v>559</v>
      </c>
      <c r="C14" s="34">
        <v>3354962</v>
      </c>
      <c r="D14" s="34">
        <v>3347609</v>
      </c>
      <c r="E14" s="34">
        <v>3214039</v>
      </c>
      <c r="F14" s="34">
        <v>3019637</v>
      </c>
      <c r="G14" s="34">
        <v>1497328</v>
      </c>
      <c r="H14" s="34">
        <v>1439250</v>
      </c>
      <c r="I14" s="34">
        <v>1383294</v>
      </c>
      <c r="J14" s="34">
        <v>1323084</v>
      </c>
    </row>
    <row r="15" spans="1:10" x14ac:dyDescent="0.2">
      <c r="A15" s="17" t="s">
        <v>534</v>
      </c>
      <c r="B15" s="18" t="s">
        <v>560</v>
      </c>
      <c r="C15" s="34" t="s">
        <v>1424</v>
      </c>
      <c r="D15" s="34" t="s">
        <v>1424</v>
      </c>
      <c r="E15" s="34" t="s">
        <v>1424</v>
      </c>
      <c r="F15" s="34" t="s">
        <v>1424</v>
      </c>
      <c r="G15" s="34" t="s">
        <v>1424</v>
      </c>
      <c r="H15" s="34" t="s">
        <v>1424</v>
      </c>
      <c r="I15" s="34" t="s">
        <v>1424</v>
      </c>
      <c r="J15" s="34" t="s">
        <v>1424</v>
      </c>
    </row>
    <row r="16" spans="1:10" s="32" customFormat="1" x14ac:dyDescent="0.2">
      <c r="A16" s="29" t="s">
        <v>535</v>
      </c>
      <c r="B16" s="30" t="s">
        <v>561</v>
      </c>
      <c r="C16" s="51"/>
      <c r="D16" s="51"/>
      <c r="E16" s="51"/>
      <c r="F16" s="51"/>
      <c r="G16" s="125" t="s">
        <v>1424</v>
      </c>
      <c r="H16" s="125" t="s">
        <v>1424</v>
      </c>
      <c r="I16" s="125" t="s">
        <v>1424</v>
      </c>
      <c r="J16" s="125" t="s">
        <v>1424</v>
      </c>
    </row>
    <row r="17" spans="1:10" s="32" customFormat="1" x14ac:dyDescent="0.2">
      <c r="A17" s="29" t="s">
        <v>536</v>
      </c>
      <c r="B17" s="30" t="s">
        <v>562</v>
      </c>
      <c r="C17" s="125">
        <v>7331739</v>
      </c>
      <c r="D17" s="125">
        <v>7341359</v>
      </c>
      <c r="E17" s="125">
        <v>7455134</v>
      </c>
      <c r="F17" s="125">
        <v>7595891</v>
      </c>
      <c r="G17" s="125">
        <v>646359</v>
      </c>
      <c r="H17" s="125">
        <v>635901</v>
      </c>
      <c r="I17" s="125">
        <v>639697</v>
      </c>
      <c r="J17" s="125">
        <v>647521</v>
      </c>
    </row>
    <row r="18" spans="1:10" ht="31.5" x14ac:dyDescent="0.2">
      <c r="A18" s="17" t="s">
        <v>537</v>
      </c>
      <c r="B18" s="18" t="s">
        <v>563</v>
      </c>
      <c r="C18" s="34">
        <v>14458</v>
      </c>
      <c r="D18" s="34">
        <v>14674</v>
      </c>
      <c r="E18" s="34">
        <v>14852</v>
      </c>
      <c r="F18" s="34">
        <v>13773</v>
      </c>
      <c r="G18" s="34">
        <v>14458</v>
      </c>
      <c r="H18" s="34">
        <v>14674</v>
      </c>
      <c r="I18" s="34">
        <v>14852</v>
      </c>
      <c r="J18" s="34">
        <v>13773</v>
      </c>
    </row>
    <row r="19" spans="1:10" ht="21" x14ac:dyDescent="0.2">
      <c r="A19" s="17" t="s">
        <v>538</v>
      </c>
      <c r="B19" s="18" t="s">
        <v>564</v>
      </c>
      <c r="C19" s="34" t="s">
        <v>1424</v>
      </c>
      <c r="D19" s="34" t="s">
        <v>1424</v>
      </c>
      <c r="E19" s="34" t="s">
        <v>1424</v>
      </c>
      <c r="F19" s="34" t="s">
        <v>1424</v>
      </c>
      <c r="G19" s="34" t="s">
        <v>1424</v>
      </c>
      <c r="H19" s="34" t="s">
        <v>1424</v>
      </c>
      <c r="I19" s="34" t="s">
        <v>1424</v>
      </c>
      <c r="J19" s="34" t="s">
        <v>1424</v>
      </c>
    </row>
    <row r="20" spans="1:10" x14ac:dyDescent="0.2">
      <c r="A20" s="17" t="s">
        <v>539</v>
      </c>
      <c r="B20" s="18" t="s">
        <v>565</v>
      </c>
      <c r="C20" s="34">
        <v>7317281</v>
      </c>
      <c r="D20" s="34">
        <v>7326685</v>
      </c>
      <c r="E20" s="34">
        <v>7440282</v>
      </c>
      <c r="F20" s="34">
        <v>7582118</v>
      </c>
      <c r="G20" s="34">
        <v>631901</v>
      </c>
      <c r="H20" s="34">
        <v>621228</v>
      </c>
      <c r="I20" s="34">
        <v>624845</v>
      </c>
      <c r="J20" s="34">
        <v>633749</v>
      </c>
    </row>
    <row r="21" spans="1:10" s="32" customFormat="1" ht="21" x14ac:dyDescent="0.2">
      <c r="A21" s="29" t="s">
        <v>540</v>
      </c>
      <c r="B21" s="30" t="s">
        <v>1091</v>
      </c>
      <c r="C21" s="125">
        <v>58584</v>
      </c>
      <c r="D21" s="125">
        <v>57329</v>
      </c>
      <c r="E21" s="125">
        <v>55746</v>
      </c>
      <c r="F21" s="125">
        <v>55281</v>
      </c>
      <c r="G21" s="125" t="s">
        <v>1424</v>
      </c>
      <c r="H21" s="125" t="s">
        <v>1424</v>
      </c>
      <c r="I21" s="125" t="s">
        <v>1424</v>
      </c>
      <c r="J21" s="125" t="s">
        <v>1424</v>
      </c>
    </row>
    <row r="22" spans="1:10" s="32" customFormat="1" ht="21" x14ac:dyDescent="0.2">
      <c r="A22" s="29" t="s">
        <v>541</v>
      </c>
      <c r="B22" s="30" t="s">
        <v>566</v>
      </c>
      <c r="C22" s="125" t="s">
        <v>1424</v>
      </c>
      <c r="D22" s="125" t="s">
        <v>1424</v>
      </c>
      <c r="E22" s="125" t="s">
        <v>1424</v>
      </c>
      <c r="F22" s="125" t="s">
        <v>1424</v>
      </c>
      <c r="G22" s="125" t="s">
        <v>1424</v>
      </c>
      <c r="H22" s="125" t="s">
        <v>1424</v>
      </c>
      <c r="I22" s="125" t="s">
        <v>1424</v>
      </c>
      <c r="J22" s="125" t="s">
        <v>1424</v>
      </c>
    </row>
    <row r="23" spans="1:10" s="32" customFormat="1" x14ac:dyDescent="0.2">
      <c r="A23" s="29" t="s">
        <v>542</v>
      </c>
      <c r="B23" s="30" t="s">
        <v>567</v>
      </c>
      <c r="C23" s="51"/>
      <c r="D23" s="51"/>
      <c r="E23" s="51"/>
      <c r="F23" s="51"/>
      <c r="G23" s="125">
        <v>3589016</v>
      </c>
      <c r="H23" s="125">
        <v>3485114</v>
      </c>
      <c r="I23" s="125">
        <v>3376856</v>
      </c>
      <c r="J23" s="125">
        <v>3329663</v>
      </c>
    </row>
    <row r="24" spans="1:10" x14ac:dyDescent="0.2">
      <c r="A24" s="241" t="s">
        <v>693</v>
      </c>
      <c r="B24" s="242"/>
      <c r="C24" s="242"/>
      <c r="D24" s="242"/>
      <c r="E24" s="242"/>
      <c r="F24" s="242"/>
      <c r="G24" s="242"/>
      <c r="H24" s="242"/>
      <c r="I24" s="242"/>
      <c r="J24" s="242"/>
    </row>
    <row r="25" spans="1:10" s="32" customFormat="1" x14ac:dyDescent="0.2">
      <c r="A25" s="29" t="s">
        <v>543</v>
      </c>
      <c r="B25" s="30" t="s">
        <v>568</v>
      </c>
      <c r="C25" s="125" t="s">
        <v>1424</v>
      </c>
      <c r="D25" s="125" t="s">
        <v>1424</v>
      </c>
      <c r="E25" s="125" t="s">
        <v>1424</v>
      </c>
      <c r="F25" s="125" t="s">
        <v>1424</v>
      </c>
      <c r="G25" s="125" t="s">
        <v>1424</v>
      </c>
      <c r="H25" s="125" t="s">
        <v>1424</v>
      </c>
      <c r="I25" s="125" t="s">
        <v>1424</v>
      </c>
      <c r="J25" s="125" t="s">
        <v>1424</v>
      </c>
    </row>
    <row r="26" spans="1:10" s="32" customFormat="1" ht="21" x14ac:dyDescent="0.2">
      <c r="A26" s="29" t="s">
        <v>544</v>
      </c>
      <c r="B26" s="30" t="s">
        <v>569</v>
      </c>
      <c r="C26" s="125">
        <v>384093</v>
      </c>
      <c r="D26" s="125">
        <v>367974</v>
      </c>
      <c r="E26" s="125">
        <v>364430</v>
      </c>
      <c r="F26" s="125">
        <v>355911</v>
      </c>
      <c r="G26" s="125">
        <v>339168</v>
      </c>
      <c r="H26" s="125">
        <v>326013</v>
      </c>
      <c r="I26" s="125">
        <v>319070</v>
      </c>
      <c r="J26" s="125">
        <v>308133</v>
      </c>
    </row>
    <row r="27" spans="1:10" s="32" customFormat="1" x14ac:dyDescent="0.2">
      <c r="A27" s="29" t="s">
        <v>545</v>
      </c>
      <c r="B27" s="30" t="s">
        <v>570</v>
      </c>
      <c r="C27" s="125">
        <v>181533</v>
      </c>
      <c r="D27" s="125">
        <v>180559</v>
      </c>
      <c r="E27" s="125">
        <v>167962</v>
      </c>
      <c r="F27" s="125">
        <v>191753</v>
      </c>
      <c r="G27" s="125">
        <v>180909</v>
      </c>
      <c r="H27" s="125">
        <v>179819</v>
      </c>
      <c r="I27" s="125">
        <v>167108</v>
      </c>
      <c r="J27" s="125">
        <v>180568</v>
      </c>
    </row>
    <row r="28" spans="1:10" ht="63" x14ac:dyDescent="0.2">
      <c r="A28" s="17" t="s">
        <v>1141</v>
      </c>
      <c r="B28" s="18" t="s">
        <v>571</v>
      </c>
      <c r="C28" s="51"/>
      <c r="D28" s="51"/>
      <c r="E28" s="51"/>
      <c r="F28" s="51"/>
      <c r="G28" s="34" t="s">
        <v>1424</v>
      </c>
      <c r="H28" s="34" t="s">
        <v>1424</v>
      </c>
      <c r="I28" s="34" t="s">
        <v>1424</v>
      </c>
      <c r="J28" s="34" t="s">
        <v>1424</v>
      </c>
    </row>
    <row r="29" spans="1:10" ht="21" x14ac:dyDescent="0.2">
      <c r="A29" s="17" t="s">
        <v>1142</v>
      </c>
      <c r="B29" s="18" t="s">
        <v>572</v>
      </c>
      <c r="C29" s="51"/>
      <c r="D29" s="51"/>
      <c r="E29" s="51"/>
      <c r="F29" s="51"/>
      <c r="G29" s="34" t="s">
        <v>1424</v>
      </c>
      <c r="H29" s="34" t="s">
        <v>1424</v>
      </c>
      <c r="I29" s="34" t="s">
        <v>1424</v>
      </c>
      <c r="J29" s="34" t="s">
        <v>1424</v>
      </c>
    </row>
    <row r="30" spans="1:10" s="32" customFormat="1" x14ac:dyDescent="0.2">
      <c r="A30" s="29" t="s">
        <v>546</v>
      </c>
      <c r="B30" s="30" t="s">
        <v>573</v>
      </c>
      <c r="C30" s="125">
        <v>565625</v>
      </c>
      <c r="D30" s="125">
        <v>548532</v>
      </c>
      <c r="E30" s="125">
        <v>532392</v>
      </c>
      <c r="F30" s="125">
        <v>547664</v>
      </c>
      <c r="G30" s="125">
        <v>520077</v>
      </c>
      <c r="H30" s="125">
        <v>505833</v>
      </c>
      <c r="I30" s="125">
        <v>486177</v>
      </c>
      <c r="J30" s="125">
        <v>488701</v>
      </c>
    </row>
    <row r="31" spans="1:10" x14ac:dyDescent="0.2">
      <c r="A31" s="17" t="s">
        <v>377</v>
      </c>
      <c r="B31" s="18" t="s">
        <v>574</v>
      </c>
      <c r="C31" s="34" t="s">
        <v>1424</v>
      </c>
      <c r="D31" s="34" t="s">
        <v>1424</v>
      </c>
      <c r="E31" s="34" t="s">
        <v>1424</v>
      </c>
      <c r="F31" s="34" t="s">
        <v>1424</v>
      </c>
      <c r="G31" s="34" t="s">
        <v>1424</v>
      </c>
      <c r="H31" s="34" t="s">
        <v>1424</v>
      </c>
      <c r="I31" s="34" t="s">
        <v>1424</v>
      </c>
      <c r="J31" s="34" t="s">
        <v>1424</v>
      </c>
    </row>
    <row r="32" spans="1:10" ht="21" x14ac:dyDescent="0.2">
      <c r="A32" s="17" t="s">
        <v>378</v>
      </c>
      <c r="B32" s="18" t="s">
        <v>575</v>
      </c>
      <c r="C32" s="34" t="s">
        <v>1424</v>
      </c>
      <c r="D32" s="34" t="s">
        <v>1424</v>
      </c>
      <c r="E32" s="34" t="s">
        <v>1424</v>
      </c>
      <c r="F32" s="34" t="s">
        <v>1424</v>
      </c>
      <c r="G32" s="34" t="s">
        <v>1424</v>
      </c>
      <c r="H32" s="34" t="s">
        <v>1424</v>
      </c>
      <c r="I32" s="34" t="s">
        <v>1424</v>
      </c>
      <c r="J32" s="34" t="s">
        <v>1424</v>
      </c>
    </row>
    <row r="33" spans="1:10" ht="21" x14ac:dyDescent="0.2">
      <c r="A33" s="17" t="s">
        <v>379</v>
      </c>
      <c r="B33" s="18" t="s">
        <v>576</v>
      </c>
      <c r="C33" s="34">
        <v>565625</v>
      </c>
      <c r="D33" s="34">
        <v>548532</v>
      </c>
      <c r="E33" s="34">
        <v>532392</v>
      </c>
      <c r="F33" s="34">
        <v>547664</v>
      </c>
      <c r="G33" s="34">
        <v>520077</v>
      </c>
      <c r="H33" s="34">
        <v>505833</v>
      </c>
      <c r="I33" s="34">
        <v>486177</v>
      </c>
      <c r="J33" s="34">
        <v>488701</v>
      </c>
    </row>
    <row r="34" spans="1:10" x14ac:dyDescent="0.2">
      <c r="A34" s="241" t="s">
        <v>694</v>
      </c>
      <c r="B34" s="242"/>
      <c r="C34" s="242"/>
      <c r="D34" s="242"/>
      <c r="E34" s="242"/>
      <c r="F34" s="242"/>
      <c r="G34" s="242"/>
      <c r="H34" s="242"/>
      <c r="I34" s="242"/>
      <c r="J34" s="242"/>
    </row>
    <row r="35" spans="1:10" s="32" customFormat="1" x14ac:dyDescent="0.2">
      <c r="A35" s="29" t="s">
        <v>547</v>
      </c>
      <c r="B35" s="30" t="s">
        <v>577</v>
      </c>
      <c r="C35" s="51"/>
      <c r="D35" s="51"/>
      <c r="E35" s="51"/>
      <c r="F35" s="51"/>
      <c r="G35" s="125">
        <v>14190136</v>
      </c>
      <c r="H35" s="125">
        <v>13684266</v>
      </c>
      <c r="I35" s="125">
        <v>13299115</v>
      </c>
      <c r="J35" s="125">
        <v>13158660</v>
      </c>
    </row>
    <row r="36" spans="1:10" s="32" customFormat="1" x14ac:dyDescent="0.2">
      <c r="A36" s="29" t="s">
        <v>548</v>
      </c>
      <c r="B36" s="30" t="s">
        <v>578</v>
      </c>
      <c r="C36" s="51"/>
      <c r="D36" s="51"/>
      <c r="E36" s="51"/>
      <c r="F36" s="51"/>
      <c r="G36" s="125">
        <v>3068939</v>
      </c>
      <c r="H36" s="125">
        <v>2979282</v>
      </c>
      <c r="I36" s="125">
        <v>2890679</v>
      </c>
      <c r="J36" s="125">
        <v>2840962</v>
      </c>
    </row>
    <row r="37" spans="1:10" s="32" customFormat="1" x14ac:dyDescent="0.2">
      <c r="A37" s="29" t="s">
        <v>549</v>
      </c>
      <c r="B37" s="30" t="s">
        <v>1248</v>
      </c>
      <c r="C37" s="51"/>
      <c r="D37" s="51"/>
      <c r="E37" s="51"/>
      <c r="F37" s="51"/>
      <c r="G37" s="164">
        <v>4.6295000000000002</v>
      </c>
      <c r="H37" s="164">
        <v>4.6029</v>
      </c>
      <c r="I37" s="164">
        <v>4.6120999999999999</v>
      </c>
      <c r="J37" s="164">
        <v>4.6422999999999996</v>
      </c>
    </row>
  </sheetData>
  <mergeCells count="8">
    <mergeCell ref="A2:J2"/>
    <mergeCell ref="A3:B3"/>
    <mergeCell ref="A24:J24"/>
    <mergeCell ref="A34:J34"/>
    <mergeCell ref="C3:F3"/>
    <mergeCell ref="G3:J3"/>
    <mergeCell ref="A6:J6"/>
    <mergeCell ref="A8:J8"/>
  </mergeCells>
  <hyperlinks>
    <hyperlink ref="A1" location="Forside!A1" display="Tilbage til forside" xr:uid="{5E2B8D99-C264-4EBC-9702-3139E4664A3C}"/>
  </hyperlinks>
  <pageMargins left="0.7" right="0.7" top="0.75" bottom="0.75" header="0.3" footer="0.3"/>
  <pageSetup paperSize="9" orientation="portrait" r:id="rId1"/>
  <ignoredErrors>
    <ignoredError sqref="A7 A9:A14 A15:A18 A19:A20 A21:A23 A25:A27 A30 A35:A3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D68D-BA4E-45F9-B096-5A774A0FE261}">
  <dimension ref="A1:C10"/>
  <sheetViews>
    <sheetView zoomScaleNormal="100" workbookViewId="0"/>
  </sheetViews>
  <sheetFormatPr defaultRowHeight="14.25" x14ac:dyDescent="0.2"/>
  <cols>
    <col min="1" max="1" width="9.140625" style="21"/>
    <col min="2" max="2" width="94.85546875" style="21" customWidth="1"/>
    <col min="3" max="3" width="94.85546875" style="22" customWidth="1"/>
    <col min="4" max="16384" width="9.140625" style="21"/>
  </cols>
  <sheetData>
    <row r="1" spans="1:3" s="23" customFormat="1" ht="15" x14ac:dyDescent="0.25">
      <c r="A1" s="94" t="s">
        <v>1042</v>
      </c>
    </row>
    <row r="2" spans="1:3" ht="25.5" customHeight="1" x14ac:dyDescent="0.2">
      <c r="A2" s="244" t="s">
        <v>1261</v>
      </c>
      <c r="B2" s="245"/>
      <c r="C2" s="246"/>
    </row>
    <row r="3" spans="1:3" x14ac:dyDescent="0.2">
      <c r="A3" s="253"/>
      <c r="B3" s="254"/>
      <c r="C3" s="43" t="s">
        <v>634</v>
      </c>
    </row>
    <row r="4" spans="1:3" ht="21" x14ac:dyDescent="0.2">
      <c r="A4" s="17" t="s">
        <v>620</v>
      </c>
      <c r="B4" s="45" t="s">
        <v>697</v>
      </c>
      <c r="C4" s="103" t="s">
        <v>1404</v>
      </c>
    </row>
    <row r="5" spans="1:3" x14ac:dyDescent="0.2">
      <c r="A5" s="17" t="s">
        <v>678</v>
      </c>
      <c r="B5" s="45" t="s">
        <v>698</v>
      </c>
      <c r="C5" s="103" t="s">
        <v>1405</v>
      </c>
    </row>
    <row r="6" spans="1:3" ht="21" x14ac:dyDescent="0.2">
      <c r="A6" s="17" t="s">
        <v>685</v>
      </c>
      <c r="B6" s="45" t="s">
        <v>699</v>
      </c>
      <c r="C6" s="103" t="s">
        <v>1406</v>
      </c>
    </row>
    <row r="7" spans="1:3" ht="21" x14ac:dyDescent="0.2">
      <c r="A7" s="17" t="s">
        <v>623</v>
      </c>
      <c r="B7" s="45" t="s">
        <v>700</v>
      </c>
      <c r="C7" s="103" t="s">
        <v>1407</v>
      </c>
    </row>
    <row r="8" spans="1:3" ht="21" x14ac:dyDescent="0.2">
      <c r="A8" s="17" t="s">
        <v>624</v>
      </c>
      <c r="B8" s="45" t="s">
        <v>701</v>
      </c>
      <c r="C8" s="103" t="s">
        <v>1408</v>
      </c>
    </row>
    <row r="9" spans="1:3" ht="21" x14ac:dyDescent="0.2">
      <c r="A9" s="17" t="s">
        <v>625</v>
      </c>
      <c r="B9" s="45" t="s">
        <v>702</v>
      </c>
      <c r="C9" s="103" t="s">
        <v>1409</v>
      </c>
    </row>
    <row r="10" spans="1:3" ht="21" x14ac:dyDescent="0.2">
      <c r="A10" s="17" t="s">
        <v>626</v>
      </c>
      <c r="B10" s="45" t="s">
        <v>703</v>
      </c>
      <c r="C10" s="103" t="s">
        <v>1410</v>
      </c>
    </row>
  </sheetData>
  <mergeCells count="2">
    <mergeCell ref="A3:B3"/>
    <mergeCell ref="A2:C2"/>
  </mergeCells>
  <hyperlinks>
    <hyperlink ref="A1" location="Forside!A1" display="Tilbage til forside" xr:uid="{18906377-142C-4E2C-B0EC-1B4AA2E69B32}"/>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0CD4-C7CE-4F8E-B607-36FA8DAB1482}">
  <dimension ref="A1:G41"/>
  <sheetViews>
    <sheetView workbookViewId="0"/>
  </sheetViews>
  <sheetFormatPr defaultRowHeight="14.25" x14ac:dyDescent="0.2"/>
  <cols>
    <col min="1" max="1" width="9.140625" style="21" customWidth="1"/>
    <col min="2" max="2" width="60" style="21" customWidth="1"/>
    <col min="3" max="6" width="21" style="22" customWidth="1"/>
    <col min="7" max="7" width="19.140625" style="21" customWidth="1"/>
    <col min="8" max="16384" width="9.140625" style="21"/>
  </cols>
  <sheetData>
    <row r="1" spans="1:7" s="23" customFormat="1" ht="15" x14ac:dyDescent="0.25">
      <c r="A1" s="94" t="s">
        <v>1042</v>
      </c>
      <c r="C1" s="129"/>
      <c r="D1" s="129"/>
      <c r="E1" s="129"/>
      <c r="F1" s="129"/>
    </row>
    <row r="2" spans="1:7" ht="25.5" customHeight="1" x14ac:dyDescent="0.2">
      <c r="A2" s="244" t="s">
        <v>684</v>
      </c>
      <c r="B2" s="245"/>
      <c r="C2" s="245"/>
      <c r="D2" s="245"/>
      <c r="E2" s="245"/>
      <c r="F2" s="245"/>
      <c r="G2" s="246"/>
    </row>
    <row r="3" spans="1:7" ht="15" customHeight="1" x14ac:dyDescent="0.2">
      <c r="A3" s="249" t="s">
        <v>223</v>
      </c>
      <c r="B3" s="250"/>
      <c r="C3" s="253" t="s">
        <v>581</v>
      </c>
      <c r="D3" s="299"/>
      <c r="E3" s="299"/>
      <c r="F3" s="254"/>
      <c r="G3" s="300" t="s">
        <v>582</v>
      </c>
    </row>
    <row r="4" spans="1:7" x14ac:dyDescent="0.2">
      <c r="A4" s="251"/>
      <c r="B4" s="252"/>
      <c r="C4" s="130" t="s">
        <v>583</v>
      </c>
      <c r="D4" s="130" t="s">
        <v>584</v>
      </c>
      <c r="E4" s="131" t="s">
        <v>585</v>
      </c>
      <c r="F4" s="130" t="s">
        <v>586</v>
      </c>
      <c r="G4" s="301"/>
    </row>
    <row r="5" spans="1:7" x14ac:dyDescent="0.2">
      <c r="A5" s="241" t="s">
        <v>587</v>
      </c>
      <c r="B5" s="242"/>
      <c r="C5" s="242"/>
      <c r="D5" s="242"/>
      <c r="E5" s="242"/>
      <c r="F5" s="242"/>
      <c r="G5" s="243"/>
    </row>
    <row r="6" spans="1:7" x14ac:dyDescent="0.2">
      <c r="A6" s="17">
        <v>1</v>
      </c>
      <c r="B6" s="18" t="s">
        <v>588</v>
      </c>
      <c r="C6" s="128">
        <v>2421545</v>
      </c>
      <c r="D6" s="128" t="s">
        <v>1424</v>
      </c>
      <c r="E6" s="128" t="s">
        <v>1424</v>
      </c>
      <c r="F6" s="128">
        <v>100000</v>
      </c>
      <c r="G6" s="128">
        <v>2521545</v>
      </c>
    </row>
    <row r="7" spans="1:7" x14ac:dyDescent="0.2">
      <c r="A7" s="46">
        <v>2</v>
      </c>
      <c r="B7" s="40" t="s">
        <v>189</v>
      </c>
      <c r="C7" s="153">
        <v>2421545</v>
      </c>
      <c r="D7" s="153" t="s">
        <v>1424</v>
      </c>
      <c r="E7" s="153" t="s">
        <v>1424</v>
      </c>
      <c r="F7" s="133">
        <v>100000</v>
      </c>
      <c r="G7" s="133">
        <v>2521545</v>
      </c>
    </row>
    <row r="8" spans="1:7" x14ac:dyDescent="0.2">
      <c r="A8" s="46">
        <v>3</v>
      </c>
      <c r="B8" s="40" t="s">
        <v>589</v>
      </c>
      <c r="C8" s="51"/>
      <c r="D8" s="133" t="s">
        <v>1424</v>
      </c>
      <c r="E8" s="133" t="s">
        <v>1424</v>
      </c>
      <c r="F8" s="133" t="s">
        <v>1424</v>
      </c>
      <c r="G8" s="133" t="s">
        <v>1424</v>
      </c>
    </row>
    <row r="9" spans="1:7" x14ac:dyDescent="0.2">
      <c r="A9" s="17">
        <v>4</v>
      </c>
      <c r="B9" s="18" t="s">
        <v>590</v>
      </c>
      <c r="C9" s="51"/>
      <c r="D9" s="128">
        <v>21943852</v>
      </c>
      <c r="E9" s="128">
        <v>46672</v>
      </c>
      <c r="F9" s="128">
        <v>1189449</v>
      </c>
      <c r="G9" s="128">
        <v>21967604</v>
      </c>
    </row>
    <row r="10" spans="1:7" x14ac:dyDescent="0.2">
      <c r="A10" s="46">
        <v>5</v>
      </c>
      <c r="B10" s="40" t="s">
        <v>555</v>
      </c>
      <c r="C10" s="51"/>
      <c r="D10" s="133">
        <v>19687764</v>
      </c>
      <c r="E10" s="133">
        <v>45896</v>
      </c>
      <c r="F10" s="133">
        <v>1121898</v>
      </c>
      <c r="G10" s="133">
        <v>19868875</v>
      </c>
    </row>
    <row r="11" spans="1:7" x14ac:dyDescent="0.2">
      <c r="A11" s="46">
        <v>6</v>
      </c>
      <c r="B11" s="40" t="s">
        <v>556</v>
      </c>
      <c r="C11" s="51"/>
      <c r="D11" s="133">
        <v>2256088</v>
      </c>
      <c r="E11" s="133">
        <v>776</v>
      </c>
      <c r="F11" s="133">
        <v>67551</v>
      </c>
      <c r="G11" s="133">
        <v>2098729</v>
      </c>
    </row>
    <row r="12" spans="1:7" x14ac:dyDescent="0.2">
      <c r="A12" s="17">
        <v>7</v>
      </c>
      <c r="B12" s="18" t="s">
        <v>591</v>
      </c>
      <c r="C12" s="51"/>
      <c r="D12" s="128">
        <v>3224019</v>
      </c>
      <c r="E12" s="128">
        <v>115</v>
      </c>
      <c r="F12" s="128">
        <v>31822</v>
      </c>
      <c r="G12" s="128">
        <v>1385607</v>
      </c>
    </row>
    <row r="13" spans="1:7" x14ac:dyDescent="0.2">
      <c r="A13" s="46">
        <v>8</v>
      </c>
      <c r="B13" s="40" t="s">
        <v>592</v>
      </c>
      <c r="C13" s="51"/>
      <c r="D13" s="133" t="s">
        <v>1424</v>
      </c>
      <c r="E13" s="133" t="s">
        <v>1424</v>
      </c>
      <c r="F13" s="133" t="s">
        <v>1424</v>
      </c>
      <c r="G13" s="133" t="s">
        <v>1424</v>
      </c>
    </row>
    <row r="14" spans="1:7" x14ac:dyDescent="0.2">
      <c r="A14" s="46">
        <v>9</v>
      </c>
      <c r="B14" s="40" t="s">
        <v>593</v>
      </c>
      <c r="C14" s="51"/>
      <c r="D14" s="133">
        <v>3224019</v>
      </c>
      <c r="E14" s="133">
        <v>115</v>
      </c>
      <c r="F14" s="133">
        <v>31822</v>
      </c>
      <c r="G14" s="133">
        <v>1385607</v>
      </c>
    </row>
    <row r="15" spans="1:7" x14ac:dyDescent="0.2">
      <c r="A15" s="17">
        <v>10</v>
      </c>
      <c r="B15" s="18" t="s">
        <v>594</v>
      </c>
      <c r="C15" s="51"/>
      <c r="D15" s="128" t="s">
        <v>1424</v>
      </c>
      <c r="E15" s="128" t="s">
        <v>1424</v>
      </c>
      <c r="F15" s="128" t="s">
        <v>1424</v>
      </c>
      <c r="G15" s="128" t="s">
        <v>1424</v>
      </c>
    </row>
    <row r="16" spans="1:7" x14ac:dyDescent="0.2">
      <c r="A16" s="17">
        <v>11</v>
      </c>
      <c r="B16" s="18" t="s">
        <v>595</v>
      </c>
      <c r="C16" s="128">
        <v>4594</v>
      </c>
      <c r="D16" s="128">
        <v>507476</v>
      </c>
      <c r="E16" s="147">
        <v>246</v>
      </c>
      <c r="F16" s="128">
        <v>552499</v>
      </c>
      <c r="G16" s="128">
        <v>552622</v>
      </c>
    </row>
    <row r="17" spans="1:7" x14ac:dyDescent="0.2">
      <c r="A17" s="46">
        <v>12</v>
      </c>
      <c r="B17" s="40" t="s">
        <v>596</v>
      </c>
      <c r="C17" s="133">
        <v>4594</v>
      </c>
      <c r="D17" s="51"/>
      <c r="E17" s="51"/>
      <c r="F17" s="51"/>
      <c r="G17" s="51"/>
    </row>
    <row r="18" spans="1:7" ht="21" x14ac:dyDescent="0.2">
      <c r="A18" s="46">
        <v>13</v>
      </c>
      <c r="B18" s="40" t="s">
        <v>597</v>
      </c>
      <c r="C18" s="51"/>
      <c r="D18" s="133">
        <v>507476</v>
      </c>
      <c r="E18" s="147">
        <v>246</v>
      </c>
      <c r="F18" s="133">
        <v>552499</v>
      </c>
      <c r="G18" s="133">
        <v>552622</v>
      </c>
    </row>
    <row r="19" spans="1:7" s="32" customFormat="1" x14ac:dyDescent="0.2">
      <c r="A19" s="29">
        <v>14</v>
      </c>
      <c r="B19" s="30" t="s">
        <v>598</v>
      </c>
      <c r="C19" s="51"/>
      <c r="D19" s="51"/>
      <c r="E19" s="51"/>
      <c r="F19" s="51"/>
      <c r="G19" s="132">
        <v>26427378</v>
      </c>
    </row>
    <row r="20" spans="1:7" x14ac:dyDescent="0.2">
      <c r="A20" s="241" t="s">
        <v>599</v>
      </c>
      <c r="B20" s="242"/>
      <c r="C20" s="242"/>
      <c r="D20" s="242"/>
      <c r="E20" s="242"/>
      <c r="F20" s="242"/>
      <c r="G20" s="243"/>
    </row>
    <row r="21" spans="1:7" x14ac:dyDescent="0.2">
      <c r="A21" s="17">
        <v>15</v>
      </c>
      <c r="B21" s="18" t="s">
        <v>553</v>
      </c>
      <c r="C21" s="51"/>
      <c r="D21" s="51"/>
      <c r="E21" s="51"/>
      <c r="F21" s="51"/>
      <c r="G21" s="128">
        <v>106766</v>
      </c>
    </row>
    <row r="22" spans="1:7" ht="21" x14ac:dyDescent="0.2">
      <c r="A22" s="17" t="s">
        <v>424</v>
      </c>
      <c r="B22" s="18" t="s">
        <v>600</v>
      </c>
      <c r="C22" s="51"/>
      <c r="D22" s="128" t="s">
        <v>1424</v>
      </c>
      <c r="E22" s="128" t="s">
        <v>1424</v>
      </c>
      <c r="F22" s="128" t="s">
        <v>1424</v>
      </c>
      <c r="G22" s="128" t="s">
        <v>1424</v>
      </c>
    </row>
    <row r="23" spans="1:7" x14ac:dyDescent="0.2">
      <c r="A23" s="17">
        <v>16</v>
      </c>
      <c r="B23" s="18" t="s">
        <v>601</v>
      </c>
      <c r="C23" s="51"/>
      <c r="D23" s="128" t="s">
        <v>1424</v>
      </c>
      <c r="E23" s="128" t="s">
        <v>1424</v>
      </c>
      <c r="F23" s="128" t="s">
        <v>1424</v>
      </c>
      <c r="G23" s="128" t="s">
        <v>1424</v>
      </c>
    </row>
    <row r="24" spans="1:7" x14ac:dyDescent="0.2">
      <c r="A24" s="17">
        <v>17</v>
      </c>
      <c r="B24" s="18" t="s">
        <v>602</v>
      </c>
      <c r="C24" s="51"/>
      <c r="D24" s="128">
        <v>997196</v>
      </c>
      <c r="E24" s="128">
        <v>530974</v>
      </c>
      <c r="F24" s="128">
        <v>13263882</v>
      </c>
      <c r="G24" s="128">
        <v>11793019</v>
      </c>
    </row>
    <row r="25" spans="1:7" ht="31.5" x14ac:dyDescent="0.2">
      <c r="A25" s="46">
        <v>18</v>
      </c>
      <c r="B25" s="40" t="s">
        <v>603</v>
      </c>
      <c r="C25" s="51"/>
      <c r="D25" s="133" t="s">
        <v>1424</v>
      </c>
      <c r="E25" s="133" t="s">
        <v>1424</v>
      </c>
      <c r="F25" s="133" t="s">
        <v>1424</v>
      </c>
      <c r="G25" s="133" t="s">
        <v>1424</v>
      </c>
    </row>
    <row r="26" spans="1:7" ht="31.5" x14ac:dyDescent="0.2">
      <c r="A26" s="46">
        <v>19</v>
      </c>
      <c r="B26" s="40" t="s">
        <v>604</v>
      </c>
      <c r="C26" s="51"/>
      <c r="D26" s="133">
        <v>218172</v>
      </c>
      <c r="E26" s="133">
        <v>44357</v>
      </c>
      <c r="F26" s="133">
        <v>179503</v>
      </c>
      <c r="G26" s="133">
        <v>223498</v>
      </c>
    </row>
    <row r="27" spans="1:7" ht="31.5" x14ac:dyDescent="0.2">
      <c r="A27" s="46">
        <v>20</v>
      </c>
      <c r="B27" s="40" t="s">
        <v>605</v>
      </c>
      <c r="C27" s="51"/>
      <c r="D27" s="133">
        <v>450839</v>
      </c>
      <c r="E27" s="133">
        <v>442602</v>
      </c>
      <c r="F27" s="133">
        <v>11001578</v>
      </c>
      <c r="G27" s="133">
        <v>11119973</v>
      </c>
    </row>
    <row r="28" spans="1:7" ht="21" x14ac:dyDescent="0.2">
      <c r="A28" s="46">
        <v>21</v>
      </c>
      <c r="B28" s="52" t="s">
        <v>704</v>
      </c>
      <c r="C28" s="51"/>
      <c r="D28" s="133">
        <v>13543</v>
      </c>
      <c r="E28" s="133">
        <v>14643</v>
      </c>
      <c r="F28" s="133">
        <v>583677</v>
      </c>
      <c r="G28" s="133">
        <v>779481</v>
      </c>
    </row>
    <row r="29" spans="1:7" x14ac:dyDescent="0.2">
      <c r="A29" s="46">
        <v>22</v>
      </c>
      <c r="B29" s="40" t="s">
        <v>606</v>
      </c>
      <c r="C29" s="51"/>
      <c r="D29" s="133">
        <v>54502</v>
      </c>
      <c r="E29" s="133">
        <v>43970</v>
      </c>
      <c r="F29" s="133">
        <v>1769982</v>
      </c>
      <c r="G29" s="133" t="s">
        <v>1424</v>
      </c>
    </row>
    <row r="30" spans="1:7" ht="21" x14ac:dyDescent="0.2">
      <c r="A30" s="46">
        <v>23</v>
      </c>
      <c r="B30" s="52" t="s">
        <v>704</v>
      </c>
      <c r="C30" s="51"/>
      <c r="D30" s="133">
        <v>12625</v>
      </c>
      <c r="E30" s="133">
        <v>11394</v>
      </c>
      <c r="F30" s="133">
        <v>575367</v>
      </c>
      <c r="G30" s="133" t="s">
        <v>1424</v>
      </c>
    </row>
    <row r="31" spans="1:7" ht="31.5" x14ac:dyDescent="0.2">
      <c r="A31" s="46">
        <v>24</v>
      </c>
      <c r="B31" s="40" t="s">
        <v>607</v>
      </c>
      <c r="C31" s="51"/>
      <c r="D31" s="133">
        <v>273683</v>
      </c>
      <c r="E31" s="133">
        <v>46</v>
      </c>
      <c r="F31" s="133">
        <v>312820</v>
      </c>
      <c r="G31" s="133">
        <v>449548</v>
      </c>
    </row>
    <row r="32" spans="1:7" x14ac:dyDescent="0.2">
      <c r="A32" s="17">
        <v>25</v>
      </c>
      <c r="B32" s="18" t="s">
        <v>608</v>
      </c>
      <c r="C32" s="51"/>
      <c r="D32" s="128" t="s">
        <v>1424</v>
      </c>
      <c r="E32" s="128" t="s">
        <v>1424</v>
      </c>
      <c r="F32" s="128" t="s">
        <v>1424</v>
      </c>
      <c r="G32" s="128" t="s">
        <v>1424</v>
      </c>
    </row>
    <row r="33" spans="1:7" x14ac:dyDescent="0.2">
      <c r="A33" s="17">
        <v>26</v>
      </c>
      <c r="B33" s="18" t="s">
        <v>609</v>
      </c>
      <c r="C33" s="128" t="s">
        <v>1424</v>
      </c>
      <c r="D33" s="128">
        <v>104283</v>
      </c>
      <c r="E33" s="128">
        <v>1968</v>
      </c>
      <c r="F33" s="128">
        <v>490978</v>
      </c>
      <c r="G33" s="128">
        <v>587419</v>
      </c>
    </row>
    <row r="34" spans="1:7" x14ac:dyDescent="0.2">
      <c r="A34" s="46">
        <v>27</v>
      </c>
      <c r="B34" s="40" t="s">
        <v>610</v>
      </c>
      <c r="C34" s="51"/>
      <c r="D34" s="51"/>
      <c r="E34" s="51"/>
      <c r="F34" s="133" t="s">
        <v>1424</v>
      </c>
      <c r="G34" s="133" t="s">
        <v>1424</v>
      </c>
    </row>
    <row r="35" spans="1:7" ht="21" x14ac:dyDescent="0.2">
      <c r="A35" s="46">
        <v>28</v>
      </c>
      <c r="B35" s="40" t="s">
        <v>611</v>
      </c>
      <c r="C35" s="51"/>
      <c r="D35" s="133" t="s">
        <v>1424</v>
      </c>
      <c r="E35" s="133" t="s">
        <v>1424</v>
      </c>
      <c r="F35" s="133" t="s">
        <v>1424</v>
      </c>
      <c r="G35" s="133" t="s">
        <v>1424</v>
      </c>
    </row>
    <row r="36" spans="1:7" s="32" customFormat="1" x14ac:dyDescent="0.2">
      <c r="A36" s="46">
        <v>29</v>
      </c>
      <c r="B36" s="40" t="s">
        <v>612</v>
      </c>
      <c r="C36" s="51"/>
      <c r="D36" s="133">
        <v>87808</v>
      </c>
      <c r="E36" s="133" t="s">
        <v>1424</v>
      </c>
      <c r="F36" s="133" t="s">
        <v>1424</v>
      </c>
      <c r="G36" s="133">
        <v>87808</v>
      </c>
    </row>
    <row r="37" spans="1:7" x14ac:dyDescent="0.2">
      <c r="A37" s="46">
        <v>30</v>
      </c>
      <c r="B37" s="40" t="s">
        <v>613</v>
      </c>
      <c r="C37" s="51"/>
      <c r="D37" s="133" t="s">
        <v>1424</v>
      </c>
      <c r="E37" s="133" t="s">
        <v>1424</v>
      </c>
      <c r="F37" s="133" t="s">
        <v>1424</v>
      </c>
      <c r="G37" s="133" t="s">
        <v>1424</v>
      </c>
    </row>
    <row r="38" spans="1:7" x14ac:dyDescent="0.2">
      <c r="A38" s="46">
        <v>31</v>
      </c>
      <c r="B38" s="40" t="s">
        <v>614</v>
      </c>
      <c r="C38" s="51"/>
      <c r="D38" s="133">
        <v>16475</v>
      </c>
      <c r="E38" s="133">
        <v>1968</v>
      </c>
      <c r="F38" s="133">
        <v>490978</v>
      </c>
      <c r="G38" s="133">
        <v>499610</v>
      </c>
    </row>
    <row r="39" spans="1:7" x14ac:dyDescent="0.2">
      <c r="A39" s="46">
        <v>32</v>
      </c>
      <c r="B39" s="40" t="s">
        <v>615</v>
      </c>
      <c r="C39" s="51"/>
      <c r="D39" s="133">
        <v>2182748</v>
      </c>
      <c r="E39" s="133">
        <v>599975</v>
      </c>
      <c r="F39" s="133">
        <v>4384254</v>
      </c>
      <c r="G39" s="133">
        <v>363856</v>
      </c>
    </row>
    <row r="40" spans="1:7" x14ac:dyDescent="0.2">
      <c r="A40" s="29">
        <v>33</v>
      </c>
      <c r="B40" s="30" t="s">
        <v>182</v>
      </c>
      <c r="C40" s="51"/>
      <c r="D40" s="51"/>
      <c r="E40" s="51"/>
      <c r="F40" s="51"/>
      <c r="G40" s="132">
        <v>12851060</v>
      </c>
    </row>
    <row r="41" spans="1:7" x14ac:dyDescent="0.2">
      <c r="A41" s="29">
        <v>34</v>
      </c>
      <c r="B41" s="30" t="s">
        <v>1143</v>
      </c>
      <c r="C41" s="51"/>
      <c r="D41" s="51"/>
      <c r="E41" s="51"/>
      <c r="F41" s="51"/>
      <c r="G41" s="165">
        <v>2.0564</v>
      </c>
    </row>
  </sheetData>
  <mergeCells count="6">
    <mergeCell ref="A20:G20"/>
    <mergeCell ref="A2:G2"/>
    <mergeCell ref="C3:F3"/>
    <mergeCell ref="G3:G4"/>
    <mergeCell ref="A3:B4"/>
    <mergeCell ref="A5:G5"/>
  </mergeCells>
  <hyperlinks>
    <hyperlink ref="A1" location="Forside!A1" display="Tilbage til forside" xr:uid="{1D789296-75D5-4FD7-B432-666101B28EE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5B30-96CC-4F39-92E7-06A0FC1A4ED0}">
  <dimension ref="A1:C7"/>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712</v>
      </c>
      <c r="B2" s="245"/>
      <c r="C2" s="246"/>
    </row>
    <row r="3" spans="1:3" x14ac:dyDescent="0.2">
      <c r="A3" s="253"/>
      <c r="B3" s="254"/>
      <c r="C3" s="43" t="s">
        <v>634</v>
      </c>
    </row>
    <row r="4" spans="1:3" ht="21" x14ac:dyDescent="0.2">
      <c r="A4" s="17" t="s">
        <v>620</v>
      </c>
      <c r="B4" s="18" t="s">
        <v>705</v>
      </c>
      <c r="C4" s="18" t="s">
        <v>1290</v>
      </c>
    </row>
    <row r="5" spans="1:3" ht="31.5" x14ac:dyDescent="0.2">
      <c r="A5" s="17" t="s">
        <v>678</v>
      </c>
      <c r="B5" s="18" t="s">
        <v>706</v>
      </c>
      <c r="C5" s="112" t="s">
        <v>1326</v>
      </c>
    </row>
    <row r="6" spans="1:3" ht="21" x14ac:dyDescent="0.2">
      <c r="A6" s="17" t="s">
        <v>685</v>
      </c>
      <c r="B6" s="18" t="s">
        <v>707</v>
      </c>
      <c r="C6" s="18" t="s">
        <v>1291</v>
      </c>
    </row>
    <row r="7" spans="1:3" ht="57" customHeight="1" x14ac:dyDescent="0.2">
      <c r="A7" s="17" t="s">
        <v>623</v>
      </c>
      <c r="B7" s="18" t="s">
        <v>708</v>
      </c>
      <c r="C7" s="107" t="s">
        <v>1090</v>
      </c>
    </row>
  </sheetData>
  <mergeCells count="2">
    <mergeCell ref="A3:B3"/>
    <mergeCell ref="A2:C2"/>
  </mergeCells>
  <hyperlinks>
    <hyperlink ref="A1" location="Forside!A1" display="Tilbage til forside" xr:uid="{4B9F2AC6-08B0-4D4B-883B-ECA744B93CAB}"/>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506A-4459-4EE1-A7DB-3F359697219D}">
  <dimension ref="A1:C7"/>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713</v>
      </c>
      <c r="B2" s="245"/>
      <c r="C2" s="246"/>
    </row>
    <row r="3" spans="1:3" x14ac:dyDescent="0.2">
      <c r="A3" s="253"/>
      <c r="B3" s="254"/>
      <c r="C3" s="43" t="s">
        <v>634</v>
      </c>
    </row>
    <row r="4" spans="1:3" ht="42" x14ac:dyDescent="0.2">
      <c r="A4" s="17" t="s">
        <v>620</v>
      </c>
      <c r="B4" s="174" t="s">
        <v>1249</v>
      </c>
      <c r="C4" s="174" t="s">
        <v>1301</v>
      </c>
    </row>
    <row r="5" spans="1:3" ht="21" x14ac:dyDescent="0.2">
      <c r="A5" s="17" t="s">
        <v>678</v>
      </c>
      <c r="B5" s="103" t="s">
        <v>709</v>
      </c>
      <c r="C5" s="174" t="s">
        <v>1413</v>
      </c>
    </row>
    <row r="6" spans="1:3" ht="21" x14ac:dyDescent="0.2">
      <c r="A6" s="17" t="s">
        <v>685</v>
      </c>
      <c r="B6" s="45" t="s">
        <v>710</v>
      </c>
      <c r="C6" s="18" t="s">
        <v>1302</v>
      </c>
    </row>
    <row r="7" spans="1:3" ht="42" x14ac:dyDescent="0.2">
      <c r="A7" s="17" t="s">
        <v>623</v>
      </c>
      <c r="B7" s="103" t="s">
        <v>711</v>
      </c>
      <c r="C7" s="103" t="s">
        <v>1414</v>
      </c>
    </row>
  </sheetData>
  <mergeCells count="2">
    <mergeCell ref="A3:B3"/>
    <mergeCell ref="A2:C2"/>
  </mergeCells>
  <hyperlinks>
    <hyperlink ref="A1" location="Forside!A1" display="Tilbage til forside" xr:uid="{BAD11CB6-9633-4B8E-9A48-DCF7BB1C0A8B}"/>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2683-2768-471D-AF4B-F0879E14F32C}">
  <dimension ref="A1:C8"/>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737</v>
      </c>
      <c r="B2" s="245"/>
      <c r="C2" s="246"/>
    </row>
    <row r="3" spans="1:3" x14ac:dyDescent="0.2">
      <c r="A3" s="253"/>
      <c r="B3" s="254"/>
      <c r="C3" s="43" t="s">
        <v>634</v>
      </c>
    </row>
    <row r="4" spans="1:3" ht="31.5" x14ac:dyDescent="0.2">
      <c r="A4" s="17" t="s">
        <v>620</v>
      </c>
      <c r="B4" s="45" t="s">
        <v>738</v>
      </c>
      <c r="C4" s="45" t="s">
        <v>1411</v>
      </c>
    </row>
    <row r="5" spans="1:3" ht="21" x14ac:dyDescent="0.2">
      <c r="A5" s="17" t="s">
        <v>678</v>
      </c>
      <c r="B5" s="45" t="s">
        <v>739</v>
      </c>
      <c r="C5" s="45" t="s">
        <v>1292</v>
      </c>
    </row>
    <row r="6" spans="1:3" ht="21" x14ac:dyDescent="0.2">
      <c r="A6" s="17" t="s">
        <v>740</v>
      </c>
      <c r="B6" s="45" t="s">
        <v>741</v>
      </c>
      <c r="C6" s="45" t="s">
        <v>1293</v>
      </c>
    </row>
    <row r="7" spans="1:3" ht="31.5" x14ac:dyDescent="0.2">
      <c r="A7" s="17" t="s">
        <v>623</v>
      </c>
      <c r="B7" s="45" t="s">
        <v>742</v>
      </c>
      <c r="C7" s="45" t="s">
        <v>1169</v>
      </c>
    </row>
    <row r="8" spans="1:3" x14ac:dyDescent="0.2">
      <c r="A8" s="17" t="s">
        <v>624</v>
      </c>
      <c r="B8" s="45" t="s">
        <v>743</v>
      </c>
      <c r="C8" s="45" t="s">
        <v>1169</v>
      </c>
    </row>
  </sheetData>
  <mergeCells count="2">
    <mergeCell ref="A3:B3"/>
    <mergeCell ref="A2:C2"/>
  </mergeCells>
  <hyperlinks>
    <hyperlink ref="A1" location="Forside!A1" display="Tilbage til forside" xr:uid="{90D378BB-10AE-415B-9F7E-3C0E10CF61F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FA19-3151-494F-8B95-2CF8F4022B97}">
  <dimension ref="A1:C7"/>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1043</v>
      </c>
      <c r="B2" s="245"/>
      <c r="C2" s="246"/>
    </row>
    <row r="3" spans="1:3" x14ac:dyDescent="0.2">
      <c r="A3" s="253"/>
      <c r="B3" s="254"/>
      <c r="C3" s="43" t="s">
        <v>634</v>
      </c>
    </row>
    <row r="4" spans="1:3" ht="21" x14ac:dyDescent="0.2">
      <c r="A4" s="17" t="s">
        <v>620</v>
      </c>
      <c r="B4" s="18" t="s">
        <v>1044</v>
      </c>
      <c r="C4" s="106" t="s">
        <v>1164</v>
      </c>
    </row>
    <row r="5" spans="1:3" x14ac:dyDescent="0.2">
      <c r="A5" s="17" t="s">
        <v>678</v>
      </c>
      <c r="B5" s="18" t="s">
        <v>1045</v>
      </c>
      <c r="C5" s="107" t="s">
        <v>1090</v>
      </c>
    </row>
    <row r="6" spans="1:3" ht="21" x14ac:dyDescent="0.2">
      <c r="A6" s="17" t="s">
        <v>685</v>
      </c>
      <c r="B6" s="45" t="s">
        <v>1046</v>
      </c>
      <c r="C6" s="107" t="s">
        <v>1090</v>
      </c>
    </row>
    <row r="7" spans="1:3" ht="31.5" x14ac:dyDescent="0.2">
      <c r="A7" s="17" t="s">
        <v>623</v>
      </c>
      <c r="B7" s="45" t="s">
        <v>1165</v>
      </c>
      <c r="C7" s="107" t="s">
        <v>1090</v>
      </c>
    </row>
  </sheetData>
  <mergeCells count="2">
    <mergeCell ref="A3:B3"/>
    <mergeCell ref="A2:C2"/>
  </mergeCells>
  <hyperlinks>
    <hyperlink ref="A1" location="Forside!A1" display="Tilbage til forside" xr:uid="{9E8E8E92-F54E-4B18-BBC1-F38558E6328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4702-DA2C-4751-9094-CB9EBB73D81F}">
  <dimension ref="A1:I21"/>
  <sheetViews>
    <sheetView workbookViewId="0"/>
  </sheetViews>
  <sheetFormatPr defaultRowHeight="14.25" x14ac:dyDescent="0.2"/>
  <cols>
    <col min="1" max="1" width="9.140625" style="21" customWidth="1"/>
    <col min="2" max="2" width="46.85546875" style="21" bestFit="1" customWidth="1"/>
    <col min="3" max="8" width="17.28515625" style="21" customWidth="1"/>
    <col min="9" max="16384" width="9.140625" style="21"/>
  </cols>
  <sheetData>
    <row r="1" spans="1:9" s="23" customFormat="1" ht="15" x14ac:dyDescent="0.25">
      <c r="A1" s="94" t="s">
        <v>1042</v>
      </c>
    </row>
    <row r="2" spans="1:9" ht="25.5" customHeight="1" x14ac:dyDescent="0.2">
      <c r="A2" s="244" t="s">
        <v>744</v>
      </c>
      <c r="B2" s="245"/>
      <c r="C2" s="245"/>
      <c r="D2" s="245"/>
      <c r="E2" s="245"/>
      <c r="F2" s="245"/>
      <c r="G2" s="245"/>
      <c r="H2" s="246"/>
    </row>
    <row r="3" spans="1:9" s="42" customFormat="1" ht="59.25" customHeight="1" x14ac:dyDescent="0.2">
      <c r="A3" s="306" t="s">
        <v>1150</v>
      </c>
      <c r="B3" s="307"/>
      <c r="C3" s="302" t="s">
        <v>756</v>
      </c>
      <c r="D3" s="303"/>
      <c r="E3" s="304" t="s">
        <v>757</v>
      </c>
      <c r="F3" s="305"/>
      <c r="G3" s="302" t="s">
        <v>758</v>
      </c>
      <c r="H3" s="303"/>
      <c r="I3" s="54"/>
    </row>
    <row r="4" spans="1:9" s="42" customFormat="1" ht="57.75" customHeight="1" x14ac:dyDescent="0.2">
      <c r="A4" s="308"/>
      <c r="B4" s="309"/>
      <c r="C4" s="138" t="s">
        <v>728</v>
      </c>
      <c r="D4" s="138" t="s">
        <v>478</v>
      </c>
      <c r="E4" s="139" t="s">
        <v>728</v>
      </c>
      <c r="F4" s="138" t="s">
        <v>478</v>
      </c>
      <c r="G4" s="72" t="s">
        <v>759</v>
      </c>
      <c r="H4" s="72" t="s">
        <v>760</v>
      </c>
      <c r="I4" s="54"/>
    </row>
    <row r="5" spans="1:9" x14ac:dyDescent="0.2">
      <c r="A5" s="17">
        <v>1</v>
      </c>
      <c r="B5" s="18" t="s">
        <v>745</v>
      </c>
      <c r="C5" s="135">
        <v>13301155</v>
      </c>
      <c r="D5" s="135" t="s">
        <v>1424</v>
      </c>
      <c r="E5" s="135">
        <v>13301155</v>
      </c>
      <c r="F5" s="135" t="s">
        <v>1424</v>
      </c>
      <c r="G5" s="135" t="s">
        <v>1424</v>
      </c>
      <c r="H5" s="166" t="s">
        <v>1424</v>
      </c>
      <c r="I5" s="27"/>
    </row>
    <row r="6" spans="1:9" x14ac:dyDescent="0.2">
      <c r="A6" s="17">
        <v>2</v>
      </c>
      <c r="B6" s="18" t="s">
        <v>746</v>
      </c>
      <c r="C6" s="135" t="s">
        <v>1424</v>
      </c>
      <c r="D6" s="135" t="s">
        <v>1424</v>
      </c>
      <c r="E6" s="135" t="s">
        <v>1424</v>
      </c>
      <c r="F6" s="135" t="s">
        <v>1424</v>
      </c>
      <c r="G6" s="135" t="s">
        <v>1424</v>
      </c>
      <c r="H6" s="166" t="s">
        <v>1424</v>
      </c>
      <c r="I6" s="27"/>
    </row>
    <row r="7" spans="1:9" x14ac:dyDescent="0.2">
      <c r="A7" s="17">
        <v>3</v>
      </c>
      <c r="B7" s="18" t="s">
        <v>747</v>
      </c>
      <c r="C7" s="135" t="s">
        <v>1424</v>
      </c>
      <c r="D7" s="135" t="s">
        <v>1424</v>
      </c>
      <c r="E7" s="135" t="s">
        <v>1424</v>
      </c>
      <c r="F7" s="135" t="s">
        <v>1424</v>
      </c>
      <c r="G7" s="135" t="s">
        <v>1424</v>
      </c>
      <c r="H7" s="166" t="s">
        <v>1424</v>
      </c>
      <c r="I7" s="27"/>
    </row>
    <row r="8" spans="1:9" x14ac:dyDescent="0.2">
      <c r="A8" s="17">
        <v>4</v>
      </c>
      <c r="B8" s="18" t="s">
        <v>748</v>
      </c>
      <c r="C8" s="135" t="s">
        <v>1424</v>
      </c>
      <c r="D8" s="135" t="s">
        <v>1424</v>
      </c>
      <c r="E8" s="135" t="s">
        <v>1424</v>
      </c>
      <c r="F8" s="135" t="s">
        <v>1424</v>
      </c>
      <c r="G8" s="135" t="s">
        <v>1424</v>
      </c>
      <c r="H8" s="166" t="s">
        <v>1424</v>
      </c>
      <c r="I8" s="27"/>
    </row>
    <row r="9" spans="1:9" x14ac:dyDescent="0.2">
      <c r="A9" s="17">
        <v>5</v>
      </c>
      <c r="B9" s="18" t="s">
        <v>749</v>
      </c>
      <c r="C9" s="135" t="s">
        <v>1424</v>
      </c>
      <c r="D9" s="135" t="s">
        <v>1424</v>
      </c>
      <c r="E9" s="135" t="s">
        <v>1424</v>
      </c>
      <c r="F9" s="135" t="s">
        <v>1424</v>
      </c>
      <c r="G9" s="135" t="s">
        <v>1424</v>
      </c>
      <c r="H9" s="166" t="s">
        <v>1424</v>
      </c>
      <c r="I9" s="27"/>
    </row>
    <row r="10" spans="1:9" x14ac:dyDescent="0.2">
      <c r="A10" s="17">
        <v>6</v>
      </c>
      <c r="B10" s="18" t="s">
        <v>436</v>
      </c>
      <c r="C10" s="135">
        <v>236893</v>
      </c>
      <c r="D10" s="135">
        <v>107788</v>
      </c>
      <c r="E10" s="135">
        <v>236893</v>
      </c>
      <c r="F10" s="135">
        <v>61553</v>
      </c>
      <c r="G10" s="135">
        <v>75494</v>
      </c>
      <c r="H10" s="166">
        <v>0.253</v>
      </c>
      <c r="I10" s="27"/>
    </row>
    <row r="11" spans="1:9" x14ac:dyDescent="0.2">
      <c r="A11" s="17">
        <v>7</v>
      </c>
      <c r="B11" s="18" t="s">
        <v>441</v>
      </c>
      <c r="C11" s="135">
        <v>1278902</v>
      </c>
      <c r="D11" s="135">
        <v>1368951</v>
      </c>
      <c r="E11" s="135">
        <v>1037221</v>
      </c>
      <c r="F11" s="135">
        <v>192396</v>
      </c>
      <c r="G11" s="135">
        <v>946735</v>
      </c>
      <c r="H11" s="166">
        <v>0.76990000000000003</v>
      </c>
      <c r="I11" s="27"/>
    </row>
    <row r="12" spans="1:9" x14ac:dyDescent="0.2">
      <c r="A12" s="17">
        <v>8</v>
      </c>
      <c r="B12" s="18" t="s">
        <v>750</v>
      </c>
      <c r="C12" s="135">
        <v>3217896</v>
      </c>
      <c r="D12" s="135">
        <v>38546</v>
      </c>
      <c r="E12" s="135">
        <v>3217896</v>
      </c>
      <c r="F12" s="135" t="s">
        <v>1424</v>
      </c>
      <c r="G12" s="135">
        <v>2413422</v>
      </c>
      <c r="H12" s="166">
        <v>0.75</v>
      </c>
      <c r="I12" s="27"/>
    </row>
    <row r="13" spans="1:9" x14ac:dyDescent="0.2">
      <c r="A13" s="17">
        <v>9</v>
      </c>
      <c r="B13" s="18" t="s">
        <v>525</v>
      </c>
      <c r="C13" s="135" t="s">
        <v>1424</v>
      </c>
      <c r="D13" s="135">
        <v>0</v>
      </c>
      <c r="E13" s="135" t="s">
        <v>1424</v>
      </c>
      <c r="F13" s="135">
        <v>0</v>
      </c>
      <c r="G13" s="135" t="s">
        <v>1424</v>
      </c>
      <c r="H13" s="166" t="s">
        <v>1424</v>
      </c>
      <c r="I13" s="27"/>
    </row>
    <row r="14" spans="1:9" x14ac:dyDescent="0.2">
      <c r="A14" s="17">
        <v>10</v>
      </c>
      <c r="B14" s="18" t="s">
        <v>526</v>
      </c>
      <c r="C14" s="135">
        <v>30045</v>
      </c>
      <c r="D14" s="135">
        <v>2668</v>
      </c>
      <c r="E14" s="135">
        <v>30045</v>
      </c>
      <c r="F14" s="135">
        <v>527</v>
      </c>
      <c r="G14" s="135">
        <v>34842</v>
      </c>
      <c r="H14" s="166">
        <v>1.1396999999999999</v>
      </c>
      <c r="I14" s="27"/>
    </row>
    <row r="15" spans="1:9" x14ac:dyDescent="0.2">
      <c r="A15" s="17">
        <v>11</v>
      </c>
      <c r="B15" s="18" t="s">
        <v>751</v>
      </c>
      <c r="C15" s="135" t="s">
        <v>1424</v>
      </c>
      <c r="D15" s="135" t="s">
        <v>1424</v>
      </c>
      <c r="E15" s="135" t="s">
        <v>1424</v>
      </c>
      <c r="F15" s="135" t="s">
        <v>1424</v>
      </c>
      <c r="G15" s="135" t="s">
        <v>1424</v>
      </c>
      <c r="H15" s="166" t="s">
        <v>1424</v>
      </c>
      <c r="I15" s="27"/>
    </row>
    <row r="16" spans="1:9" ht="21" x14ac:dyDescent="0.2">
      <c r="A16" s="17">
        <v>12</v>
      </c>
      <c r="B16" s="18" t="s">
        <v>431</v>
      </c>
      <c r="C16" s="135" t="s">
        <v>1424</v>
      </c>
      <c r="D16" s="135" t="s">
        <v>1424</v>
      </c>
      <c r="E16" s="135" t="s">
        <v>1424</v>
      </c>
      <c r="F16" s="135" t="s">
        <v>1424</v>
      </c>
      <c r="G16" s="135" t="s">
        <v>1424</v>
      </c>
      <c r="H16" s="166" t="s">
        <v>1424</v>
      </c>
      <c r="I16" s="27"/>
    </row>
    <row r="17" spans="1:9" x14ac:dyDescent="0.2">
      <c r="A17" s="17">
        <v>13</v>
      </c>
      <c r="B17" s="18" t="s">
        <v>752</v>
      </c>
      <c r="C17" s="135" t="s">
        <v>1424</v>
      </c>
      <c r="D17" s="135" t="s">
        <v>1424</v>
      </c>
      <c r="E17" s="135" t="s">
        <v>1424</v>
      </c>
      <c r="F17" s="135" t="s">
        <v>1424</v>
      </c>
      <c r="G17" s="135" t="s">
        <v>1424</v>
      </c>
      <c r="H17" s="166" t="s">
        <v>1424</v>
      </c>
      <c r="I17" s="27"/>
    </row>
    <row r="18" spans="1:9" x14ac:dyDescent="0.2">
      <c r="A18" s="17">
        <v>14</v>
      </c>
      <c r="B18" s="18" t="s">
        <v>753</v>
      </c>
      <c r="C18" s="135" t="s">
        <v>1424</v>
      </c>
      <c r="D18" s="135" t="s">
        <v>1424</v>
      </c>
      <c r="E18" s="135" t="s">
        <v>1424</v>
      </c>
      <c r="F18" s="135" t="s">
        <v>1424</v>
      </c>
      <c r="G18" s="135" t="s">
        <v>1424</v>
      </c>
      <c r="H18" s="166" t="s">
        <v>1424</v>
      </c>
      <c r="I18" s="27"/>
    </row>
    <row r="19" spans="1:9" x14ac:dyDescent="0.2">
      <c r="A19" s="17">
        <v>15</v>
      </c>
      <c r="B19" s="18" t="s">
        <v>754</v>
      </c>
      <c r="C19" s="135" t="s">
        <v>1424</v>
      </c>
      <c r="D19" s="135" t="s">
        <v>1424</v>
      </c>
      <c r="E19" s="135" t="s">
        <v>1424</v>
      </c>
      <c r="F19" s="135" t="s">
        <v>1424</v>
      </c>
      <c r="G19" s="135" t="s">
        <v>1424</v>
      </c>
      <c r="H19" s="166" t="s">
        <v>1424</v>
      </c>
      <c r="I19" s="27"/>
    </row>
    <row r="20" spans="1:9" x14ac:dyDescent="0.2">
      <c r="A20" s="17">
        <v>16</v>
      </c>
      <c r="B20" s="18" t="s">
        <v>755</v>
      </c>
      <c r="C20" s="135" t="s">
        <v>1424</v>
      </c>
      <c r="D20" s="135" t="s">
        <v>1424</v>
      </c>
      <c r="E20" s="135" t="s">
        <v>1424</v>
      </c>
      <c r="F20" s="135" t="s">
        <v>1424</v>
      </c>
      <c r="G20" s="135" t="s">
        <v>1424</v>
      </c>
      <c r="H20" s="166" t="s">
        <v>1424</v>
      </c>
      <c r="I20" s="27"/>
    </row>
    <row r="21" spans="1:9" s="32" customFormat="1" x14ac:dyDescent="0.2">
      <c r="A21" s="29">
        <v>17</v>
      </c>
      <c r="B21" s="30" t="s">
        <v>16</v>
      </c>
      <c r="C21" s="137">
        <v>18064891</v>
      </c>
      <c r="D21" s="137">
        <v>1517953</v>
      </c>
      <c r="E21" s="137">
        <v>17823210</v>
      </c>
      <c r="F21" s="137">
        <v>254476</v>
      </c>
      <c r="G21" s="137">
        <v>3470493</v>
      </c>
      <c r="H21" s="168">
        <v>0.192</v>
      </c>
      <c r="I21" s="33"/>
    </row>
  </sheetData>
  <mergeCells count="5">
    <mergeCell ref="A2:H2"/>
    <mergeCell ref="C3:D3"/>
    <mergeCell ref="E3:F3"/>
    <mergeCell ref="G3:H3"/>
    <mergeCell ref="A3:B4"/>
  </mergeCells>
  <hyperlinks>
    <hyperlink ref="A1" location="Forside!A1" display="Tilbage til forside" xr:uid="{8A15A8CA-8256-447F-BCF7-4697E0231F8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6FD-E54C-4F08-BE0C-05DB2F283B28}">
  <dimension ref="A1:S21"/>
  <sheetViews>
    <sheetView tabSelected="1" workbookViewId="0"/>
  </sheetViews>
  <sheetFormatPr defaultRowHeight="14.25" x14ac:dyDescent="0.2"/>
  <cols>
    <col min="1" max="1" width="9.140625" style="21" customWidth="1"/>
    <col min="2" max="2" width="63.5703125" style="21" bestFit="1" customWidth="1"/>
    <col min="3" max="10" width="14.5703125" style="21" customWidth="1"/>
    <col min="11" max="19" width="14.5703125" style="42" customWidth="1"/>
    <col min="20" max="16384" width="9.140625" style="21"/>
  </cols>
  <sheetData>
    <row r="1" spans="1:19" s="23" customFormat="1" ht="15" x14ac:dyDescent="0.25">
      <c r="A1" s="94" t="s">
        <v>1042</v>
      </c>
      <c r="K1" s="41"/>
      <c r="L1" s="41"/>
      <c r="M1" s="41"/>
      <c r="N1" s="41"/>
      <c r="O1" s="41"/>
      <c r="P1" s="41"/>
      <c r="Q1" s="41"/>
      <c r="R1" s="41"/>
      <c r="S1" s="41"/>
    </row>
    <row r="2" spans="1:19" ht="25.5" customHeight="1" x14ac:dyDescent="0.2">
      <c r="A2" s="244" t="s">
        <v>1022</v>
      </c>
      <c r="B2" s="245"/>
      <c r="C2" s="245"/>
      <c r="D2" s="245"/>
      <c r="E2" s="245"/>
      <c r="F2" s="245"/>
      <c r="G2" s="245"/>
      <c r="H2" s="245"/>
      <c r="I2" s="245"/>
      <c r="J2" s="245"/>
      <c r="K2" s="245"/>
      <c r="L2" s="245"/>
      <c r="M2" s="245"/>
      <c r="N2" s="245"/>
      <c r="O2" s="245"/>
      <c r="P2" s="245"/>
      <c r="Q2" s="245"/>
      <c r="R2" s="245"/>
      <c r="S2" s="246"/>
    </row>
    <row r="3" spans="1:19" s="42" customFormat="1" x14ac:dyDescent="0.2">
      <c r="A3" s="306" t="s">
        <v>1150</v>
      </c>
      <c r="B3" s="307"/>
      <c r="C3" s="304" t="s">
        <v>765</v>
      </c>
      <c r="D3" s="310"/>
      <c r="E3" s="310"/>
      <c r="F3" s="310"/>
      <c r="G3" s="310"/>
      <c r="H3" s="310"/>
      <c r="I3" s="310"/>
      <c r="J3" s="310"/>
      <c r="K3" s="310"/>
      <c r="L3" s="310"/>
      <c r="M3" s="310"/>
      <c r="N3" s="310"/>
      <c r="O3" s="310"/>
      <c r="P3" s="310"/>
      <c r="Q3" s="305"/>
      <c r="R3" s="259" t="s">
        <v>16</v>
      </c>
      <c r="S3" s="259" t="s">
        <v>766</v>
      </c>
    </row>
    <row r="4" spans="1:19" s="42" customFormat="1" x14ac:dyDescent="0.2">
      <c r="A4" s="308"/>
      <c r="B4" s="309"/>
      <c r="C4" s="64">
        <v>0</v>
      </c>
      <c r="D4" s="64">
        <v>0.02</v>
      </c>
      <c r="E4" s="65">
        <v>0.04</v>
      </c>
      <c r="F4" s="65">
        <v>0.1</v>
      </c>
      <c r="G4" s="65">
        <v>0.2</v>
      </c>
      <c r="H4" s="64">
        <v>0.35</v>
      </c>
      <c r="I4" s="66">
        <v>0.5</v>
      </c>
      <c r="J4" s="66">
        <v>0.7</v>
      </c>
      <c r="K4" s="64">
        <v>0.75</v>
      </c>
      <c r="L4" s="64">
        <v>1</v>
      </c>
      <c r="M4" s="64">
        <v>1.5</v>
      </c>
      <c r="N4" s="64">
        <v>2.5</v>
      </c>
      <c r="O4" s="64">
        <v>3.7</v>
      </c>
      <c r="P4" s="64">
        <v>12.5</v>
      </c>
      <c r="Q4" s="105" t="s">
        <v>767</v>
      </c>
      <c r="R4" s="260"/>
      <c r="S4" s="260"/>
    </row>
    <row r="5" spans="1:19" x14ac:dyDescent="0.2">
      <c r="A5" s="17">
        <v>1</v>
      </c>
      <c r="B5" s="18" t="s">
        <v>745</v>
      </c>
      <c r="C5" s="134">
        <v>13301155</v>
      </c>
      <c r="D5" s="134" t="s">
        <v>1424</v>
      </c>
      <c r="E5" s="134" t="s">
        <v>1424</v>
      </c>
      <c r="F5" s="134" t="s">
        <v>1424</v>
      </c>
      <c r="G5" s="134" t="s">
        <v>1424</v>
      </c>
      <c r="H5" s="134" t="s">
        <v>1424</v>
      </c>
      <c r="I5" s="134" t="s">
        <v>1424</v>
      </c>
      <c r="J5" s="134" t="s">
        <v>1424</v>
      </c>
      <c r="K5" s="134" t="s">
        <v>1424</v>
      </c>
      <c r="L5" s="134" t="s">
        <v>1424</v>
      </c>
      <c r="M5" s="134" t="s">
        <v>1424</v>
      </c>
      <c r="N5" s="134" t="s">
        <v>1424</v>
      </c>
      <c r="O5" s="134" t="s">
        <v>1424</v>
      </c>
      <c r="P5" s="134" t="s">
        <v>1424</v>
      </c>
      <c r="Q5" s="134" t="s">
        <v>1424</v>
      </c>
      <c r="R5" s="134">
        <v>13301155</v>
      </c>
      <c r="S5" s="134" t="s">
        <v>1424</v>
      </c>
    </row>
    <row r="6" spans="1:19" x14ac:dyDescent="0.2">
      <c r="A6" s="17">
        <v>2</v>
      </c>
      <c r="B6" s="18" t="s">
        <v>746</v>
      </c>
      <c r="C6" s="134" t="s">
        <v>1424</v>
      </c>
      <c r="D6" s="134" t="s">
        <v>1424</v>
      </c>
      <c r="E6" s="134" t="s">
        <v>1424</v>
      </c>
      <c r="F6" s="134" t="s">
        <v>1424</v>
      </c>
      <c r="G6" s="134" t="s">
        <v>1424</v>
      </c>
      <c r="H6" s="134" t="s">
        <v>1424</v>
      </c>
      <c r="I6" s="134" t="s">
        <v>1424</v>
      </c>
      <c r="J6" s="134" t="s">
        <v>1424</v>
      </c>
      <c r="K6" s="134" t="s">
        <v>1424</v>
      </c>
      <c r="L6" s="134" t="s">
        <v>1424</v>
      </c>
      <c r="M6" s="134" t="s">
        <v>1424</v>
      </c>
      <c r="N6" s="134" t="s">
        <v>1424</v>
      </c>
      <c r="O6" s="134" t="s">
        <v>1424</v>
      </c>
      <c r="P6" s="134" t="s">
        <v>1424</v>
      </c>
      <c r="Q6" s="134" t="s">
        <v>1424</v>
      </c>
      <c r="R6" s="134" t="s">
        <v>1424</v>
      </c>
      <c r="S6" s="134" t="s">
        <v>1424</v>
      </c>
    </row>
    <row r="7" spans="1:19" x14ac:dyDescent="0.2">
      <c r="A7" s="17">
        <v>3</v>
      </c>
      <c r="B7" s="18" t="s">
        <v>747</v>
      </c>
      <c r="C7" s="134" t="s">
        <v>1424</v>
      </c>
      <c r="D7" s="134" t="s">
        <v>1424</v>
      </c>
      <c r="E7" s="134" t="s">
        <v>1424</v>
      </c>
      <c r="F7" s="134" t="s">
        <v>1424</v>
      </c>
      <c r="G7" s="134" t="s">
        <v>1424</v>
      </c>
      <c r="H7" s="134" t="s">
        <v>1424</v>
      </c>
      <c r="I7" s="134" t="s">
        <v>1424</v>
      </c>
      <c r="J7" s="134" t="s">
        <v>1424</v>
      </c>
      <c r="K7" s="134" t="s">
        <v>1424</v>
      </c>
      <c r="L7" s="134" t="s">
        <v>1424</v>
      </c>
      <c r="M7" s="134" t="s">
        <v>1424</v>
      </c>
      <c r="N7" s="134" t="s">
        <v>1424</v>
      </c>
      <c r="O7" s="134" t="s">
        <v>1424</v>
      </c>
      <c r="P7" s="134" t="s">
        <v>1424</v>
      </c>
      <c r="Q7" s="134" t="s">
        <v>1424</v>
      </c>
      <c r="R7" s="134" t="s">
        <v>1424</v>
      </c>
      <c r="S7" s="134" t="s">
        <v>1424</v>
      </c>
    </row>
    <row r="8" spans="1:19" x14ac:dyDescent="0.2">
      <c r="A8" s="17">
        <v>4</v>
      </c>
      <c r="B8" s="18" t="s">
        <v>748</v>
      </c>
      <c r="C8" s="134" t="s">
        <v>1424</v>
      </c>
      <c r="D8" s="134" t="s">
        <v>1424</v>
      </c>
      <c r="E8" s="134" t="s">
        <v>1424</v>
      </c>
      <c r="F8" s="134" t="s">
        <v>1424</v>
      </c>
      <c r="G8" s="134" t="s">
        <v>1424</v>
      </c>
      <c r="H8" s="134" t="s">
        <v>1424</v>
      </c>
      <c r="I8" s="134" t="s">
        <v>1424</v>
      </c>
      <c r="J8" s="134" t="s">
        <v>1424</v>
      </c>
      <c r="K8" s="134" t="s">
        <v>1424</v>
      </c>
      <c r="L8" s="134" t="s">
        <v>1424</v>
      </c>
      <c r="M8" s="134" t="s">
        <v>1424</v>
      </c>
      <c r="N8" s="134" t="s">
        <v>1424</v>
      </c>
      <c r="O8" s="134" t="s">
        <v>1424</v>
      </c>
      <c r="P8" s="134" t="s">
        <v>1424</v>
      </c>
      <c r="Q8" s="134" t="s">
        <v>1424</v>
      </c>
      <c r="R8" s="134" t="s">
        <v>1424</v>
      </c>
      <c r="S8" s="134" t="s">
        <v>1424</v>
      </c>
    </row>
    <row r="9" spans="1:19" x14ac:dyDescent="0.2">
      <c r="A9" s="17">
        <v>5</v>
      </c>
      <c r="B9" s="18" t="s">
        <v>749</v>
      </c>
      <c r="C9" s="134" t="s">
        <v>1424</v>
      </c>
      <c r="D9" s="134" t="s">
        <v>1424</v>
      </c>
      <c r="E9" s="134" t="s">
        <v>1424</v>
      </c>
      <c r="F9" s="134" t="s">
        <v>1424</v>
      </c>
      <c r="G9" s="134" t="s">
        <v>1424</v>
      </c>
      <c r="H9" s="134" t="s">
        <v>1424</v>
      </c>
      <c r="I9" s="134" t="s">
        <v>1424</v>
      </c>
      <c r="J9" s="134" t="s">
        <v>1424</v>
      </c>
      <c r="K9" s="134" t="s">
        <v>1424</v>
      </c>
      <c r="L9" s="134" t="s">
        <v>1424</v>
      </c>
      <c r="M9" s="134" t="s">
        <v>1424</v>
      </c>
      <c r="N9" s="134" t="s">
        <v>1424</v>
      </c>
      <c r="O9" s="134" t="s">
        <v>1424</v>
      </c>
      <c r="P9" s="134" t="s">
        <v>1424</v>
      </c>
      <c r="Q9" s="134" t="s">
        <v>1424</v>
      </c>
      <c r="R9" s="134" t="s">
        <v>1424</v>
      </c>
      <c r="S9" s="134" t="s">
        <v>1424</v>
      </c>
    </row>
    <row r="10" spans="1:19" x14ac:dyDescent="0.2">
      <c r="A10" s="17">
        <v>6</v>
      </c>
      <c r="B10" s="18" t="s">
        <v>436</v>
      </c>
      <c r="C10" s="134" t="s">
        <v>1424</v>
      </c>
      <c r="D10" s="134" t="s">
        <v>1424</v>
      </c>
      <c r="E10" s="134" t="s">
        <v>1424</v>
      </c>
      <c r="F10" s="134" t="s">
        <v>1424</v>
      </c>
      <c r="G10" s="134">
        <v>247600</v>
      </c>
      <c r="H10" s="134" t="s">
        <v>1424</v>
      </c>
      <c r="I10" s="134">
        <v>49745</v>
      </c>
      <c r="J10" s="134" t="s">
        <v>1424</v>
      </c>
      <c r="K10" s="134" t="s">
        <v>1424</v>
      </c>
      <c r="L10" s="134">
        <v>1102</v>
      </c>
      <c r="M10" s="134" t="s">
        <v>1424</v>
      </c>
      <c r="N10" s="134" t="s">
        <v>1424</v>
      </c>
      <c r="O10" s="134" t="s">
        <v>1424</v>
      </c>
      <c r="P10" s="134" t="s">
        <v>1424</v>
      </c>
      <c r="Q10" s="134" t="s">
        <v>1424</v>
      </c>
      <c r="R10" s="134">
        <v>298447</v>
      </c>
      <c r="S10" s="134" t="s">
        <v>1424</v>
      </c>
    </row>
    <row r="11" spans="1:19" x14ac:dyDescent="0.2">
      <c r="A11" s="17">
        <v>7</v>
      </c>
      <c r="B11" s="18" t="s">
        <v>441</v>
      </c>
      <c r="C11" s="134" t="s">
        <v>1424</v>
      </c>
      <c r="D11" s="134" t="s">
        <v>1424</v>
      </c>
      <c r="E11" s="134" t="s">
        <v>1424</v>
      </c>
      <c r="F11" s="134" t="s">
        <v>1424</v>
      </c>
      <c r="G11" s="134" t="s">
        <v>1424</v>
      </c>
      <c r="H11" s="134" t="s">
        <v>1424</v>
      </c>
      <c r="I11" s="134" t="s">
        <v>1424</v>
      </c>
      <c r="J11" s="134" t="s">
        <v>1424</v>
      </c>
      <c r="K11" s="134" t="s">
        <v>1424</v>
      </c>
      <c r="L11" s="134">
        <v>1229616</v>
      </c>
      <c r="M11" s="134" t="s">
        <v>1424</v>
      </c>
      <c r="N11" s="134" t="s">
        <v>1424</v>
      </c>
      <c r="O11" s="134" t="s">
        <v>1424</v>
      </c>
      <c r="P11" s="134" t="s">
        <v>1424</v>
      </c>
      <c r="Q11" s="134" t="s">
        <v>1424</v>
      </c>
      <c r="R11" s="134">
        <v>1229616</v>
      </c>
      <c r="S11" s="134" t="s">
        <v>1424</v>
      </c>
    </row>
    <row r="12" spans="1:19" x14ac:dyDescent="0.2">
      <c r="A12" s="17">
        <v>8</v>
      </c>
      <c r="B12" s="18" t="s">
        <v>439</v>
      </c>
      <c r="C12" s="134" t="s">
        <v>1424</v>
      </c>
      <c r="D12" s="134" t="s">
        <v>1424</v>
      </c>
      <c r="E12" s="134" t="s">
        <v>1424</v>
      </c>
      <c r="F12" s="134" t="s">
        <v>1424</v>
      </c>
      <c r="G12" s="134" t="s">
        <v>1424</v>
      </c>
      <c r="H12" s="134" t="s">
        <v>1424</v>
      </c>
      <c r="I12" s="134" t="s">
        <v>1424</v>
      </c>
      <c r="J12" s="134" t="s">
        <v>1424</v>
      </c>
      <c r="K12" s="134">
        <v>3217896</v>
      </c>
      <c r="L12" s="134" t="s">
        <v>1424</v>
      </c>
      <c r="M12" s="134" t="s">
        <v>1424</v>
      </c>
      <c r="N12" s="134" t="s">
        <v>1424</v>
      </c>
      <c r="O12" s="134" t="s">
        <v>1424</v>
      </c>
      <c r="P12" s="134" t="s">
        <v>1424</v>
      </c>
      <c r="Q12" s="134" t="s">
        <v>1424</v>
      </c>
      <c r="R12" s="134">
        <v>3217896</v>
      </c>
      <c r="S12" s="134" t="s">
        <v>1424</v>
      </c>
    </row>
    <row r="13" spans="1:19" x14ac:dyDescent="0.2">
      <c r="A13" s="17">
        <v>9</v>
      </c>
      <c r="B13" s="18" t="s">
        <v>761</v>
      </c>
      <c r="C13" s="134" t="s">
        <v>1424</v>
      </c>
      <c r="D13" s="134" t="s">
        <v>1424</v>
      </c>
      <c r="E13" s="134" t="s">
        <v>1424</v>
      </c>
      <c r="F13" s="134" t="s">
        <v>1424</v>
      </c>
      <c r="G13" s="134" t="s">
        <v>1424</v>
      </c>
      <c r="H13" s="134">
        <v>0</v>
      </c>
      <c r="I13" s="134" t="s">
        <v>1424</v>
      </c>
      <c r="J13" s="134" t="s">
        <v>1424</v>
      </c>
      <c r="K13" s="134" t="s">
        <v>1424</v>
      </c>
      <c r="L13" s="134" t="s">
        <v>1424</v>
      </c>
      <c r="M13" s="134" t="s">
        <v>1424</v>
      </c>
      <c r="N13" s="134" t="s">
        <v>1424</v>
      </c>
      <c r="O13" s="134" t="s">
        <v>1424</v>
      </c>
      <c r="P13" s="134" t="s">
        <v>1424</v>
      </c>
      <c r="Q13" s="134" t="s">
        <v>1424</v>
      </c>
      <c r="R13" s="134">
        <v>0</v>
      </c>
      <c r="S13" s="134" t="s">
        <v>1424</v>
      </c>
    </row>
    <row r="14" spans="1:19" x14ac:dyDescent="0.2">
      <c r="A14" s="17">
        <v>10</v>
      </c>
      <c r="B14" s="18" t="s">
        <v>526</v>
      </c>
      <c r="C14" s="134" t="s">
        <v>1424</v>
      </c>
      <c r="D14" s="134" t="s">
        <v>1424</v>
      </c>
      <c r="E14" s="134" t="s">
        <v>1424</v>
      </c>
      <c r="F14" s="134" t="s">
        <v>1424</v>
      </c>
      <c r="G14" s="134" t="s">
        <v>1424</v>
      </c>
      <c r="H14" s="134" t="s">
        <v>1424</v>
      </c>
      <c r="I14" s="134" t="s">
        <v>1424</v>
      </c>
      <c r="J14" s="134" t="s">
        <v>1424</v>
      </c>
      <c r="K14" s="134" t="s">
        <v>1424</v>
      </c>
      <c r="L14" s="134">
        <v>22032</v>
      </c>
      <c r="M14" s="134">
        <v>8540</v>
      </c>
      <c r="N14" s="134" t="s">
        <v>1424</v>
      </c>
      <c r="O14" s="134" t="s">
        <v>1424</v>
      </c>
      <c r="P14" s="134" t="s">
        <v>1424</v>
      </c>
      <c r="Q14" s="134" t="s">
        <v>1424</v>
      </c>
      <c r="R14" s="134">
        <v>30572</v>
      </c>
      <c r="S14" s="134" t="s">
        <v>1424</v>
      </c>
    </row>
    <row r="15" spans="1:19" x14ac:dyDescent="0.2">
      <c r="A15" s="17">
        <v>11</v>
      </c>
      <c r="B15" s="18" t="s">
        <v>751</v>
      </c>
      <c r="C15" s="134" t="s">
        <v>1424</v>
      </c>
      <c r="D15" s="134" t="s">
        <v>1424</v>
      </c>
      <c r="E15" s="134" t="s">
        <v>1424</v>
      </c>
      <c r="F15" s="134" t="s">
        <v>1424</v>
      </c>
      <c r="G15" s="134" t="s">
        <v>1424</v>
      </c>
      <c r="H15" s="134" t="s">
        <v>1424</v>
      </c>
      <c r="I15" s="134" t="s">
        <v>1424</v>
      </c>
      <c r="J15" s="134" t="s">
        <v>1424</v>
      </c>
      <c r="K15" s="134" t="s">
        <v>1424</v>
      </c>
      <c r="L15" s="134" t="s">
        <v>1424</v>
      </c>
      <c r="M15" s="134" t="s">
        <v>1424</v>
      </c>
      <c r="N15" s="134" t="s">
        <v>1424</v>
      </c>
      <c r="O15" s="134" t="s">
        <v>1424</v>
      </c>
      <c r="P15" s="134" t="s">
        <v>1424</v>
      </c>
      <c r="Q15" s="134" t="s">
        <v>1424</v>
      </c>
      <c r="R15" s="134" t="s">
        <v>1424</v>
      </c>
      <c r="S15" s="134" t="s">
        <v>1424</v>
      </c>
    </row>
    <row r="16" spans="1:19" x14ac:dyDescent="0.2">
      <c r="A16" s="17">
        <v>12</v>
      </c>
      <c r="B16" s="18" t="s">
        <v>431</v>
      </c>
      <c r="C16" s="134" t="s">
        <v>1424</v>
      </c>
      <c r="D16" s="134" t="s">
        <v>1424</v>
      </c>
      <c r="E16" s="134" t="s">
        <v>1424</v>
      </c>
      <c r="F16" s="134" t="s">
        <v>1424</v>
      </c>
      <c r="G16" s="134" t="s">
        <v>1424</v>
      </c>
      <c r="H16" s="134" t="s">
        <v>1424</v>
      </c>
      <c r="I16" s="134" t="s">
        <v>1424</v>
      </c>
      <c r="J16" s="134" t="s">
        <v>1424</v>
      </c>
      <c r="K16" s="134" t="s">
        <v>1424</v>
      </c>
      <c r="L16" s="134" t="s">
        <v>1424</v>
      </c>
      <c r="M16" s="134" t="s">
        <v>1424</v>
      </c>
      <c r="N16" s="134" t="s">
        <v>1424</v>
      </c>
      <c r="O16" s="134" t="s">
        <v>1424</v>
      </c>
      <c r="P16" s="134" t="s">
        <v>1424</v>
      </c>
      <c r="Q16" s="134" t="s">
        <v>1424</v>
      </c>
      <c r="R16" s="134" t="s">
        <v>1424</v>
      </c>
      <c r="S16" s="134" t="s">
        <v>1424</v>
      </c>
    </row>
    <row r="17" spans="1:19" x14ac:dyDescent="0.2">
      <c r="A17" s="17">
        <v>13</v>
      </c>
      <c r="B17" s="18" t="s">
        <v>762</v>
      </c>
      <c r="C17" s="134" t="s">
        <v>1424</v>
      </c>
      <c r="D17" s="134" t="s">
        <v>1424</v>
      </c>
      <c r="E17" s="134" t="s">
        <v>1424</v>
      </c>
      <c r="F17" s="134" t="s">
        <v>1424</v>
      </c>
      <c r="G17" s="134" t="s">
        <v>1424</v>
      </c>
      <c r="H17" s="134" t="s">
        <v>1424</v>
      </c>
      <c r="I17" s="134" t="s">
        <v>1424</v>
      </c>
      <c r="J17" s="134" t="s">
        <v>1424</v>
      </c>
      <c r="K17" s="134" t="s">
        <v>1424</v>
      </c>
      <c r="L17" s="134" t="s">
        <v>1424</v>
      </c>
      <c r="M17" s="134" t="s">
        <v>1424</v>
      </c>
      <c r="N17" s="134" t="s">
        <v>1424</v>
      </c>
      <c r="O17" s="134" t="s">
        <v>1424</v>
      </c>
      <c r="P17" s="134" t="s">
        <v>1424</v>
      </c>
      <c r="Q17" s="134" t="s">
        <v>1424</v>
      </c>
      <c r="R17" s="134" t="s">
        <v>1424</v>
      </c>
      <c r="S17" s="134" t="s">
        <v>1424</v>
      </c>
    </row>
    <row r="18" spans="1:19" x14ac:dyDescent="0.2">
      <c r="A18" s="17">
        <v>14</v>
      </c>
      <c r="B18" s="18" t="s">
        <v>763</v>
      </c>
      <c r="C18" s="134" t="s">
        <v>1424</v>
      </c>
      <c r="D18" s="134" t="s">
        <v>1424</v>
      </c>
      <c r="E18" s="134" t="s">
        <v>1424</v>
      </c>
      <c r="F18" s="134" t="s">
        <v>1424</v>
      </c>
      <c r="G18" s="134" t="s">
        <v>1424</v>
      </c>
      <c r="H18" s="134" t="s">
        <v>1424</v>
      </c>
      <c r="I18" s="134" t="s">
        <v>1424</v>
      </c>
      <c r="J18" s="134" t="s">
        <v>1424</v>
      </c>
      <c r="K18" s="134" t="s">
        <v>1424</v>
      </c>
      <c r="L18" s="134" t="s">
        <v>1424</v>
      </c>
      <c r="M18" s="134" t="s">
        <v>1424</v>
      </c>
      <c r="N18" s="134" t="s">
        <v>1424</v>
      </c>
      <c r="O18" s="134" t="s">
        <v>1424</v>
      </c>
      <c r="P18" s="134" t="s">
        <v>1424</v>
      </c>
      <c r="Q18" s="134" t="s">
        <v>1424</v>
      </c>
      <c r="R18" s="134" t="s">
        <v>1424</v>
      </c>
      <c r="S18" s="134" t="s">
        <v>1424</v>
      </c>
    </row>
    <row r="19" spans="1:19" x14ac:dyDescent="0.2">
      <c r="A19" s="17">
        <v>15</v>
      </c>
      <c r="B19" s="18" t="s">
        <v>764</v>
      </c>
      <c r="C19" s="134" t="s">
        <v>1424</v>
      </c>
      <c r="D19" s="134" t="s">
        <v>1424</v>
      </c>
      <c r="E19" s="134" t="s">
        <v>1424</v>
      </c>
      <c r="F19" s="134" t="s">
        <v>1424</v>
      </c>
      <c r="G19" s="134" t="s">
        <v>1424</v>
      </c>
      <c r="H19" s="134" t="s">
        <v>1424</v>
      </c>
      <c r="I19" s="134" t="s">
        <v>1424</v>
      </c>
      <c r="J19" s="134" t="s">
        <v>1424</v>
      </c>
      <c r="K19" s="134" t="s">
        <v>1424</v>
      </c>
      <c r="L19" s="134" t="s">
        <v>1424</v>
      </c>
      <c r="M19" s="134" t="s">
        <v>1424</v>
      </c>
      <c r="N19" s="134" t="s">
        <v>1424</v>
      </c>
      <c r="O19" s="134" t="s">
        <v>1424</v>
      </c>
      <c r="P19" s="134" t="s">
        <v>1424</v>
      </c>
      <c r="Q19" s="134" t="s">
        <v>1424</v>
      </c>
      <c r="R19" s="134" t="s">
        <v>1424</v>
      </c>
      <c r="S19" s="134" t="s">
        <v>1424</v>
      </c>
    </row>
    <row r="20" spans="1:19" x14ac:dyDescent="0.2">
      <c r="A20" s="17">
        <v>16</v>
      </c>
      <c r="B20" s="18" t="s">
        <v>755</v>
      </c>
      <c r="C20" s="134" t="s">
        <v>1424</v>
      </c>
      <c r="D20" s="134" t="s">
        <v>1424</v>
      </c>
      <c r="E20" s="134" t="s">
        <v>1424</v>
      </c>
      <c r="F20" s="134" t="s">
        <v>1424</v>
      </c>
      <c r="G20" s="134" t="s">
        <v>1424</v>
      </c>
      <c r="H20" s="134" t="s">
        <v>1424</v>
      </c>
      <c r="I20" s="134" t="s">
        <v>1424</v>
      </c>
      <c r="J20" s="134" t="s">
        <v>1424</v>
      </c>
      <c r="K20" s="134" t="s">
        <v>1424</v>
      </c>
      <c r="L20" s="134" t="s">
        <v>1424</v>
      </c>
      <c r="M20" s="134" t="s">
        <v>1424</v>
      </c>
      <c r="N20" s="134" t="s">
        <v>1424</v>
      </c>
      <c r="O20" s="134" t="s">
        <v>1424</v>
      </c>
      <c r="P20" s="134" t="s">
        <v>1424</v>
      </c>
      <c r="Q20" s="134" t="s">
        <v>1424</v>
      </c>
      <c r="R20" s="134" t="s">
        <v>1424</v>
      </c>
      <c r="S20" s="134" t="s">
        <v>1424</v>
      </c>
    </row>
    <row r="21" spans="1:19" s="32" customFormat="1" x14ac:dyDescent="0.2">
      <c r="A21" s="29">
        <v>17</v>
      </c>
      <c r="B21" s="30" t="s">
        <v>16</v>
      </c>
      <c r="C21" s="140">
        <v>13301155</v>
      </c>
      <c r="D21" s="140" t="s">
        <v>1424</v>
      </c>
      <c r="E21" s="140" t="s">
        <v>1424</v>
      </c>
      <c r="F21" s="140" t="s">
        <v>1424</v>
      </c>
      <c r="G21" s="140">
        <v>247600</v>
      </c>
      <c r="H21" s="140">
        <v>0</v>
      </c>
      <c r="I21" s="140">
        <v>49745</v>
      </c>
      <c r="J21" s="140" t="s">
        <v>1424</v>
      </c>
      <c r="K21" s="140">
        <v>3217896</v>
      </c>
      <c r="L21" s="140">
        <v>1252750</v>
      </c>
      <c r="M21" s="140">
        <v>8540</v>
      </c>
      <c r="N21" s="140" t="s">
        <v>1424</v>
      </c>
      <c r="O21" s="140" t="s">
        <v>1424</v>
      </c>
      <c r="P21" s="140" t="s">
        <v>1424</v>
      </c>
      <c r="Q21" s="140" t="s">
        <v>1424</v>
      </c>
      <c r="R21" s="140">
        <v>18077686</v>
      </c>
      <c r="S21" s="140" t="s">
        <v>1424</v>
      </c>
    </row>
  </sheetData>
  <mergeCells count="5">
    <mergeCell ref="A2:S2"/>
    <mergeCell ref="R3:R4"/>
    <mergeCell ref="S3:S4"/>
    <mergeCell ref="A3:B4"/>
    <mergeCell ref="C3:Q3"/>
  </mergeCells>
  <hyperlinks>
    <hyperlink ref="A1" location="Forside!A1" display="Tilbage til forside" xr:uid="{3C5958AC-A072-401D-B3E3-0F6B06899A6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3"/>
  <sheetViews>
    <sheetView zoomScaleNormal="100" workbookViewId="0">
      <selection activeCell="C48" sqref="C48"/>
    </sheetView>
  </sheetViews>
  <sheetFormatPr defaultRowHeight="14.25" x14ac:dyDescent="0.2"/>
  <cols>
    <col min="1" max="1" width="9.140625" style="21"/>
    <col min="2" max="2" width="75.7109375" style="21" customWidth="1"/>
    <col min="3" max="7" width="16.7109375" style="22" customWidth="1"/>
    <col min="8" max="16384" width="9.140625" style="21"/>
  </cols>
  <sheetData>
    <row r="1" spans="1:12" s="23" customFormat="1" ht="15" x14ac:dyDescent="0.25">
      <c r="A1" s="94" t="s">
        <v>1042</v>
      </c>
    </row>
    <row r="2" spans="1:12" ht="25.5" customHeight="1" x14ac:dyDescent="0.2">
      <c r="A2" s="244" t="s">
        <v>130</v>
      </c>
      <c r="B2" s="245"/>
      <c r="C2" s="245"/>
      <c r="D2" s="245"/>
      <c r="E2" s="245"/>
      <c r="F2" s="245"/>
      <c r="G2" s="246"/>
    </row>
    <row r="3" spans="1:12" ht="26.25" customHeight="1" x14ac:dyDescent="0.2">
      <c r="A3" s="241" t="s">
        <v>223</v>
      </c>
      <c r="B3" s="243"/>
      <c r="C3" s="24">
        <f>Indledning!$C$8</f>
        <v>44926</v>
      </c>
      <c r="D3" s="24">
        <f>EOMONTH($C$3,-3)</f>
        <v>44834</v>
      </c>
      <c r="E3" s="24">
        <f>EOMONTH($C$3,-6)</f>
        <v>44742</v>
      </c>
      <c r="F3" s="24">
        <f>EOMONTH($C$3,-9)</f>
        <v>44651</v>
      </c>
      <c r="G3" s="24">
        <f>EOMONTH($C$3,-12)</f>
        <v>44561</v>
      </c>
    </row>
    <row r="4" spans="1:12" ht="15" customHeight="1" x14ac:dyDescent="0.2">
      <c r="A4" s="241" t="s">
        <v>1156</v>
      </c>
      <c r="B4" s="242"/>
      <c r="C4" s="242"/>
      <c r="D4" s="242"/>
      <c r="E4" s="242"/>
      <c r="F4" s="242"/>
      <c r="G4" s="243"/>
    </row>
    <row r="5" spans="1:12" x14ac:dyDescent="0.2">
      <c r="A5" s="17">
        <v>1</v>
      </c>
      <c r="B5" s="18" t="s">
        <v>131</v>
      </c>
      <c r="C5" s="25">
        <v>2255961</v>
      </c>
      <c r="D5" s="25">
        <v>2158903</v>
      </c>
      <c r="E5" s="25">
        <v>2126717</v>
      </c>
      <c r="F5" s="25">
        <v>2106781</v>
      </c>
      <c r="G5" s="26">
        <v>2080567</v>
      </c>
      <c r="H5" s="27"/>
      <c r="I5" s="27"/>
      <c r="J5" s="27"/>
      <c r="K5" s="27"/>
      <c r="L5" s="27"/>
    </row>
    <row r="6" spans="1:12" x14ac:dyDescent="0.2">
      <c r="A6" s="17">
        <v>2</v>
      </c>
      <c r="B6" s="18" t="s">
        <v>112</v>
      </c>
      <c r="C6" s="25">
        <v>2255961</v>
      </c>
      <c r="D6" s="25">
        <v>2158903</v>
      </c>
      <c r="E6" s="25">
        <v>2126717</v>
      </c>
      <c r="F6" s="25">
        <v>2106781</v>
      </c>
      <c r="G6" s="26">
        <v>2080567</v>
      </c>
      <c r="H6" s="27"/>
      <c r="I6" s="27"/>
      <c r="J6" s="27"/>
      <c r="K6" s="27"/>
      <c r="L6" s="27"/>
    </row>
    <row r="7" spans="1:12" x14ac:dyDescent="0.2">
      <c r="A7" s="17">
        <v>3</v>
      </c>
      <c r="B7" s="18" t="s">
        <v>132</v>
      </c>
      <c r="C7" s="25">
        <v>2369158</v>
      </c>
      <c r="D7" s="25">
        <v>2261060</v>
      </c>
      <c r="E7" s="25">
        <v>2226717</v>
      </c>
      <c r="F7" s="25">
        <v>2206781</v>
      </c>
      <c r="G7" s="26">
        <v>2180567</v>
      </c>
      <c r="H7" s="27"/>
      <c r="I7" s="27"/>
      <c r="J7" s="27"/>
      <c r="K7" s="27"/>
      <c r="L7" s="27"/>
    </row>
    <row r="8" spans="1:12" x14ac:dyDescent="0.2">
      <c r="A8" s="241" t="s">
        <v>399</v>
      </c>
      <c r="B8" s="242"/>
      <c r="C8" s="242"/>
      <c r="D8" s="242"/>
      <c r="E8" s="242"/>
      <c r="F8" s="242"/>
      <c r="G8" s="243"/>
      <c r="H8" s="27"/>
      <c r="I8" s="27"/>
      <c r="J8" s="27"/>
      <c r="K8" s="27"/>
      <c r="L8" s="27"/>
    </row>
    <row r="9" spans="1:12" x14ac:dyDescent="0.2">
      <c r="A9" s="17">
        <v>4</v>
      </c>
      <c r="B9" s="18" t="s">
        <v>133</v>
      </c>
      <c r="C9" s="25">
        <v>10608012</v>
      </c>
      <c r="D9" s="25">
        <v>15168149</v>
      </c>
      <c r="E9" s="25">
        <v>10739113</v>
      </c>
      <c r="F9" s="25">
        <v>10763458</v>
      </c>
      <c r="G9" s="26">
        <v>10082100</v>
      </c>
      <c r="H9" s="27"/>
      <c r="I9" s="27"/>
      <c r="J9" s="27"/>
      <c r="K9" s="27"/>
      <c r="L9" s="27"/>
    </row>
    <row r="10" spans="1:12" x14ac:dyDescent="0.2">
      <c r="A10" s="241" t="s">
        <v>146</v>
      </c>
      <c r="B10" s="242"/>
      <c r="C10" s="242"/>
      <c r="D10" s="242"/>
      <c r="E10" s="242"/>
      <c r="F10" s="242"/>
      <c r="G10" s="243"/>
    </row>
    <row r="11" spans="1:12" x14ac:dyDescent="0.2">
      <c r="A11" s="17">
        <v>5</v>
      </c>
      <c r="B11" s="18" t="s">
        <v>134</v>
      </c>
      <c r="C11" s="171">
        <v>0.2127</v>
      </c>
      <c r="D11" s="171">
        <v>0.20230000000000001</v>
      </c>
      <c r="E11" s="171">
        <v>0.19800000000000001</v>
      </c>
      <c r="F11" s="171">
        <v>0.19570000000000001</v>
      </c>
      <c r="G11" s="171">
        <v>0.2064</v>
      </c>
    </row>
    <row r="12" spans="1:12" x14ac:dyDescent="0.2">
      <c r="A12" s="17">
        <v>6</v>
      </c>
      <c r="B12" s="18" t="s">
        <v>135</v>
      </c>
      <c r="C12" s="171">
        <v>0.2127</v>
      </c>
      <c r="D12" s="171">
        <v>0.20230000000000001</v>
      </c>
      <c r="E12" s="171">
        <v>0.19800000000000001</v>
      </c>
      <c r="F12" s="171">
        <v>0.19570000000000001</v>
      </c>
      <c r="G12" s="171">
        <v>0.2064</v>
      </c>
    </row>
    <row r="13" spans="1:12" x14ac:dyDescent="0.2">
      <c r="A13" s="17">
        <v>7</v>
      </c>
      <c r="B13" s="18" t="s">
        <v>136</v>
      </c>
      <c r="C13" s="171">
        <v>0.2233</v>
      </c>
      <c r="D13" s="171">
        <v>0.21190000000000001</v>
      </c>
      <c r="E13" s="171">
        <v>0.2074</v>
      </c>
      <c r="F13" s="171">
        <v>0.20499999999999999</v>
      </c>
      <c r="G13" s="171">
        <v>0.21629999999999999</v>
      </c>
    </row>
    <row r="14" spans="1:12" x14ac:dyDescent="0.2">
      <c r="A14" s="241" t="s">
        <v>145</v>
      </c>
      <c r="B14" s="242"/>
      <c r="C14" s="242"/>
      <c r="D14" s="242"/>
      <c r="E14" s="242"/>
      <c r="F14" s="242"/>
      <c r="G14" s="243"/>
    </row>
    <row r="15" spans="1:12" ht="21" x14ac:dyDescent="0.2">
      <c r="A15" s="17" t="s">
        <v>137</v>
      </c>
      <c r="B15" s="18" t="s">
        <v>141</v>
      </c>
      <c r="C15" s="171">
        <v>1.4999999999999999E-2</v>
      </c>
      <c r="D15" s="171">
        <v>1.7000000000000001E-2</v>
      </c>
      <c r="E15" s="171">
        <v>1.7000000000000001E-2</v>
      </c>
      <c r="F15" s="171">
        <v>4.3E-3</v>
      </c>
      <c r="G15" s="172">
        <v>1.7000000000000001E-2</v>
      </c>
    </row>
    <row r="16" spans="1:12" x14ac:dyDescent="0.2">
      <c r="A16" s="17" t="s">
        <v>138</v>
      </c>
      <c r="B16" s="18" t="s">
        <v>142</v>
      </c>
      <c r="C16" s="171">
        <v>8.3999999999999995E-3</v>
      </c>
      <c r="D16" s="171">
        <v>9.5999999999999992E-3</v>
      </c>
      <c r="E16" s="171">
        <v>9.5999999999999992E-3</v>
      </c>
      <c r="F16" s="171">
        <v>9.5999999999999992E-3</v>
      </c>
      <c r="G16" s="172">
        <v>9.5999999999999992E-3</v>
      </c>
      <c r="J16" s="28"/>
    </row>
    <row r="17" spans="1:11" x14ac:dyDescent="0.2">
      <c r="A17" s="17" t="s">
        <v>139</v>
      </c>
      <c r="B17" s="18" t="s">
        <v>143</v>
      </c>
      <c r="C17" s="171">
        <v>1.1299999999999999E-2</v>
      </c>
      <c r="D17" s="171">
        <v>1.2800000000000001E-2</v>
      </c>
      <c r="E17" s="171">
        <v>1.2800000000000001E-2</v>
      </c>
      <c r="F17" s="171">
        <v>1.2800000000000001E-2</v>
      </c>
      <c r="G17" s="172">
        <v>1.2800000000000001E-2</v>
      </c>
      <c r="H17" s="28"/>
      <c r="J17" s="28"/>
    </row>
    <row r="18" spans="1:11" x14ac:dyDescent="0.2">
      <c r="A18" s="17" t="s">
        <v>140</v>
      </c>
      <c r="B18" s="18" t="s">
        <v>144</v>
      </c>
      <c r="C18" s="171">
        <v>9.5000000000000001E-2</v>
      </c>
      <c r="D18" s="171">
        <v>9.7000000000000003E-2</v>
      </c>
      <c r="E18" s="171">
        <v>9.7000000000000003E-2</v>
      </c>
      <c r="F18" s="171">
        <v>9.7000000000000003E-2</v>
      </c>
      <c r="G18" s="172">
        <v>9.7000000000000003E-2</v>
      </c>
      <c r="J18" s="28"/>
    </row>
    <row r="19" spans="1:11" x14ac:dyDescent="0.2">
      <c r="A19" s="241" t="s">
        <v>147</v>
      </c>
      <c r="B19" s="242"/>
      <c r="C19" s="242"/>
      <c r="D19" s="242"/>
      <c r="E19" s="242"/>
      <c r="F19" s="242"/>
      <c r="G19" s="243"/>
    </row>
    <row r="20" spans="1:11" x14ac:dyDescent="0.2">
      <c r="A20" s="17">
        <v>8</v>
      </c>
      <c r="B20" s="18" t="s">
        <v>148</v>
      </c>
      <c r="C20" s="171">
        <v>2.5000000000000001E-2</v>
      </c>
      <c r="D20" s="171">
        <v>2.5000000000000001E-2</v>
      </c>
      <c r="E20" s="171">
        <v>2.5000000000000001E-2</v>
      </c>
      <c r="F20" s="171">
        <v>2.5000000000000001E-2</v>
      </c>
      <c r="G20" s="172">
        <v>2.5000000000000001E-2</v>
      </c>
    </row>
    <row r="21" spans="1:11" ht="21" x14ac:dyDescent="0.2">
      <c r="A21" s="17" t="s">
        <v>149</v>
      </c>
      <c r="B21" s="18" t="s">
        <v>150</v>
      </c>
      <c r="C21" s="171" t="s">
        <v>1424</v>
      </c>
      <c r="D21" s="171" t="s">
        <v>1424</v>
      </c>
      <c r="E21" s="171" t="s">
        <v>1424</v>
      </c>
      <c r="F21" s="171" t="s">
        <v>1424</v>
      </c>
      <c r="G21" s="172" t="s">
        <v>1424</v>
      </c>
    </row>
    <row r="22" spans="1:11" x14ac:dyDescent="0.2">
      <c r="A22" s="17">
        <v>9</v>
      </c>
      <c r="B22" s="18" t="s">
        <v>151</v>
      </c>
      <c r="C22" s="171">
        <v>1.6799999999999999E-2</v>
      </c>
      <c r="D22" s="171">
        <v>6.7999999999999996E-3</v>
      </c>
      <c r="E22" s="171">
        <v>0</v>
      </c>
      <c r="F22" s="171">
        <v>0</v>
      </c>
      <c r="G22" s="172">
        <v>0</v>
      </c>
    </row>
    <row r="23" spans="1:11" x14ac:dyDescent="0.2">
      <c r="A23" s="17" t="s">
        <v>152</v>
      </c>
      <c r="B23" s="18" t="s">
        <v>153</v>
      </c>
      <c r="C23" s="171" t="s">
        <v>1424</v>
      </c>
      <c r="D23" s="171" t="s">
        <v>1424</v>
      </c>
      <c r="E23" s="171" t="s">
        <v>1424</v>
      </c>
      <c r="F23" s="171" t="s">
        <v>1424</v>
      </c>
      <c r="G23" s="172" t="s">
        <v>1424</v>
      </c>
    </row>
    <row r="24" spans="1:11" x14ac:dyDescent="0.2">
      <c r="A24" s="17">
        <v>10</v>
      </c>
      <c r="B24" s="18" t="s">
        <v>154</v>
      </c>
      <c r="C24" s="171" t="s">
        <v>1424</v>
      </c>
      <c r="D24" s="171" t="s">
        <v>1424</v>
      </c>
      <c r="E24" s="171" t="s">
        <v>1424</v>
      </c>
      <c r="F24" s="171" t="s">
        <v>1424</v>
      </c>
      <c r="G24" s="172" t="s">
        <v>1424</v>
      </c>
    </row>
    <row r="25" spans="1:11" x14ac:dyDescent="0.2">
      <c r="A25" s="17" t="s">
        <v>155</v>
      </c>
      <c r="B25" s="18" t="s">
        <v>156</v>
      </c>
      <c r="C25" s="171" t="s">
        <v>1424</v>
      </c>
      <c r="D25" s="171" t="s">
        <v>1424</v>
      </c>
      <c r="E25" s="171" t="s">
        <v>1424</v>
      </c>
      <c r="F25" s="171" t="s">
        <v>1424</v>
      </c>
      <c r="G25" s="172" t="s">
        <v>1424</v>
      </c>
    </row>
    <row r="26" spans="1:11" x14ac:dyDescent="0.2">
      <c r="A26" s="17">
        <v>11</v>
      </c>
      <c r="B26" s="18" t="s">
        <v>157</v>
      </c>
      <c r="C26" s="171">
        <v>4.1799999999999997E-2</v>
      </c>
      <c r="D26" s="171">
        <v>3.1800000000000002E-2</v>
      </c>
      <c r="E26" s="171">
        <v>2.5000000000000001E-2</v>
      </c>
      <c r="F26" s="171">
        <v>2.5000000000000001E-2</v>
      </c>
      <c r="G26" s="172">
        <v>2.5000000000000001E-2</v>
      </c>
    </row>
    <row r="27" spans="1:11" x14ac:dyDescent="0.2">
      <c r="A27" s="17" t="s">
        <v>158</v>
      </c>
      <c r="B27" s="18" t="s">
        <v>159</v>
      </c>
      <c r="C27" s="171">
        <v>0.1368</v>
      </c>
      <c r="D27" s="171">
        <v>0.1288</v>
      </c>
      <c r="E27" s="171">
        <v>0.122</v>
      </c>
      <c r="F27" s="171">
        <v>0.122</v>
      </c>
      <c r="G27" s="172">
        <v>0.122</v>
      </c>
    </row>
    <row r="28" spans="1:11" ht="21" x14ac:dyDescent="0.2">
      <c r="A28" s="17">
        <v>12</v>
      </c>
      <c r="B28" s="18" t="s">
        <v>160</v>
      </c>
      <c r="C28" s="171">
        <v>8.6599999999999996E-2</v>
      </c>
      <c r="D28" s="171">
        <v>8.3099999999999993E-2</v>
      </c>
      <c r="E28" s="171">
        <v>8.5300000000000001E-2</v>
      </c>
      <c r="F28" s="171">
        <v>8.3000000000000004E-2</v>
      </c>
      <c r="G28" s="172">
        <v>9.4299999999999995E-2</v>
      </c>
    </row>
    <row r="29" spans="1:11" x14ac:dyDescent="0.2">
      <c r="A29" s="241" t="s">
        <v>113</v>
      </c>
      <c r="B29" s="242"/>
      <c r="C29" s="242"/>
      <c r="D29" s="242"/>
      <c r="E29" s="242"/>
      <c r="F29" s="242"/>
      <c r="G29" s="243"/>
    </row>
    <row r="30" spans="1:11" x14ac:dyDescent="0.2">
      <c r="A30" s="17">
        <v>13</v>
      </c>
      <c r="B30" s="18" t="s">
        <v>161</v>
      </c>
      <c r="C30" s="25">
        <v>33400608</v>
      </c>
      <c r="D30" s="25">
        <v>33432467</v>
      </c>
      <c r="E30" s="25">
        <v>33747592</v>
      </c>
      <c r="F30" s="25">
        <v>32921573</v>
      </c>
      <c r="G30" s="26">
        <v>32358393</v>
      </c>
      <c r="H30" s="27"/>
      <c r="I30" s="27"/>
      <c r="J30" s="27"/>
      <c r="K30" s="27"/>
    </row>
    <row r="31" spans="1:11" x14ac:dyDescent="0.2">
      <c r="A31" s="17">
        <v>14</v>
      </c>
      <c r="B31" s="18" t="s">
        <v>184</v>
      </c>
      <c r="C31" s="171">
        <v>6.7500000000000004E-2</v>
      </c>
      <c r="D31" s="171">
        <v>6.4600000000000005E-2</v>
      </c>
      <c r="E31" s="171">
        <v>6.3E-2</v>
      </c>
      <c r="F31" s="171">
        <v>6.4000000000000001E-2</v>
      </c>
      <c r="G31" s="171">
        <v>6.4299999999999996E-2</v>
      </c>
    </row>
    <row r="32" spans="1:11" x14ac:dyDescent="0.2">
      <c r="A32" s="241" t="s">
        <v>162</v>
      </c>
      <c r="B32" s="242"/>
      <c r="C32" s="242"/>
      <c r="D32" s="242"/>
      <c r="E32" s="242"/>
      <c r="F32" s="242"/>
      <c r="G32" s="243"/>
    </row>
    <row r="33" spans="1:12" ht="21" x14ac:dyDescent="0.2">
      <c r="A33" s="17" t="s">
        <v>166</v>
      </c>
      <c r="B33" s="18" t="s">
        <v>163</v>
      </c>
      <c r="C33" s="171" t="s">
        <v>1424</v>
      </c>
      <c r="D33" s="171" t="s">
        <v>1424</v>
      </c>
      <c r="E33" s="171" t="s">
        <v>1424</v>
      </c>
      <c r="F33" s="171" t="s">
        <v>1424</v>
      </c>
      <c r="G33" s="172" t="s">
        <v>1424</v>
      </c>
    </row>
    <row r="34" spans="1:12" x14ac:dyDescent="0.2">
      <c r="A34" s="17" t="s">
        <v>167</v>
      </c>
      <c r="B34" s="18" t="s">
        <v>142</v>
      </c>
      <c r="C34" s="171" t="s">
        <v>1424</v>
      </c>
      <c r="D34" s="171" t="s">
        <v>1424</v>
      </c>
      <c r="E34" s="171" t="s">
        <v>1424</v>
      </c>
      <c r="F34" s="171" t="s">
        <v>1424</v>
      </c>
      <c r="G34" s="172" t="s">
        <v>1424</v>
      </c>
    </row>
    <row r="35" spans="1:12" x14ac:dyDescent="0.2">
      <c r="A35" s="17" t="s">
        <v>168</v>
      </c>
      <c r="B35" s="18" t="s">
        <v>164</v>
      </c>
      <c r="C35" s="171">
        <v>0.03</v>
      </c>
      <c r="D35" s="171">
        <v>0.03</v>
      </c>
      <c r="E35" s="171">
        <v>0.03</v>
      </c>
      <c r="F35" s="171">
        <v>0.03</v>
      </c>
      <c r="G35" s="172">
        <v>0.03</v>
      </c>
    </row>
    <row r="36" spans="1:12" x14ac:dyDescent="0.2">
      <c r="A36" s="241" t="s">
        <v>165</v>
      </c>
      <c r="B36" s="242"/>
      <c r="C36" s="242"/>
      <c r="D36" s="242"/>
      <c r="E36" s="242"/>
      <c r="F36" s="242"/>
      <c r="G36" s="243"/>
    </row>
    <row r="37" spans="1:12" x14ac:dyDescent="0.2">
      <c r="A37" s="17" t="s">
        <v>169</v>
      </c>
      <c r="B37" s="18" t="s">
        <v>171</v>
      </c>
      <c r="C37" s="171" t="s">
        <v>1424</v>
      </c>
      <c r="D37" s="171" t="s">
        <v>1424</v>
      </c>
      <c r="E37" s="171" t="s">
        <v>1424</v>
      </c>
      <c r="F37" s="171" t="s">
        <v>1424</v>
      </c>
      <c r="G37" s="172" t="s">
        <v>1424</v>
      </c>
    </row>
    <row r="38" spans="1:12" x14ac:dyDescent="0.2">
      <c r="A38" s="17" t="s">
        <v>170</v>
      </c>
      <c r="B38" s="18" t="s">
        <v>172</v>
      </c>
      <c r="C38" s="171">
        <v>0.03</v>
      </c>
      <c r="D38" s="171">
        <v>0.03</v>
      </c>
      <c r="E38" s="171">
        <v>0.03</v>
      </c>
      <c r="F38" s="171">
        <v>0.03</v>
      </c>
      <c r="G38" s="171">
        <v>0.03</v>
      </c>
    </row>
    <row r="39" spans="1:12" x14ac:dyDescent="0.2">
      <c r="A39" s="241" t="s">
        <v>173</v>
      </c>
      <c r="B39" s="242"/>
      <c r="C39" s="242"/>
      <c r="D39" s="242"/>
      <c r="E39" s="242"/>
      <c r="F39" s="242"/>
      <c r="G39" s="243"/>
    </row>
    <row r="40" spans="1:12" x14ac:dyDescent="0.2">
      <c r="A40" s="17">
        <v>15</v>
      </c>
      <c r="B40" s="18" t="s">
        <v>174</v>
      </c>
      <c r="C40" s="25">
        <v>14530269</v>
      </c>
      <c r="D40" s="25">
        <v>14412673</v>
      </c>
      <c r="E40" s="25">
        <v>14044717</v>
      </c>
      <c r="F40" s="25">
        <v>12994503</v>
      </c>
      <c r="G40" s="26">
        <v>12458282</v>
      </c>
      <c r="H40" s="27"/>
      <c r="I40" s="27"/>
      <c r="J40" s="27"/>
      <c r="K40" s="27"/>
    </row>
    <row r="41" spans="1:12" x14ac:dyDescent="0.2">
      <c r="A41" s="17" t="s">
        <v>175</v>
      </c>
      <c r="B41" s="18" t="s">
        <v>176</v>
      </c>
      <c r="C41" s="25">
        <v>2984655</v>
      </c>
      <c r="D41" s="25">
        <v>3161026</v>
      </c>
      <c r="E41" s="25">
        <v>3439173</v>
      </c>
      <c r="F41" s="25">
        <v>3251368</v>
      </c>
      <c r="G41" s="26">
        <v>3308546</v>
      </c>
      <c r="H41" s="27"/>
      <c r="I41" s="27"/>
      <c r="J41" s="27"/>
      <c r="K41" s="27"/>
    </row>
    <row r="42" spans="1:12" x14ac:dyDescent="0.2">
      <c r="A42" s="17" t="s">
        <v>177</v>
      </c>
      <c r="B42" s="18" t="s">
        <v>178</v>
      </c>
      <c r="C42" s="25">
        <v>387113</v>
      </c>
      <c r="D42" s="25">
        <v>544409</v>
      </c>
      <c r="E42" s="25">
        <v>461040</v>
      </c>
      <c r="F42" s="25">
        <v>670600</v>
      </c>
      <c r="G42" s="26">
        <v>364747</v>
      </c>
      <c r="H42" s="27"/>
      <c r="I42" s="27"/>
      <c r="J42" s="27"/>
      <c r="K42" s="27"/>
    </row>
    <row r="43" spans="1:12" x14ac:dyDescent="0.2">
      <c r="A43" s="17">
        <v>16</v>
      </c>
      <c r="B43" s="18" t="s">
        <v>179</v>
      </c>
      <c r="C43" s="25">
        <v>2885552</v>
      </c>
      <c r="D43" s="25">
        <v>3223297</v>
      </c>
      <c r="E43" s="25">
        <v>2920954</v>
      </c>
      <c r="F43" s="25">
        <v>2885345</v>
      </c>
      <c r="G43" s="26">
        <v>2619588</v>
      </c>
      <c r="H43" s="27"/>
      <c r="I43" s="27"/>
      <c r="J43" s="27"/>
      <c r="K43" s="27"/>
    </row>
    <row r="44" spans="1:12" x14ac:dyDescent="0.2">
      <c r="A44" s="17">
        <v>17</v>
      </c>
      <c r="B44" s="18" t="s">
        <v>180</v>
      </c>
      <c r="C44" s="171">
        <v>5.0354999999999999</v>
      </c>
      <c r="D44" s="171">
        <v>4.4714</v>
      </c>
      <c r="E44" s="171">
        <v>4.8083</v>
      </c>
      <c r="F44" s="171">
        <v>4.5035999999999996</v>
      </c>
      <c r="G44" s="171">
        <v>4.7557999999999998</v>
      </c>
      <c r="H44" s="27"/>
      <c r="I44" s="27"/>
      <c r="J44" s="27"/>
      <c r="K44" s="27"/>
      <c r="L44" s="27"/>
    </row>
    <row r="45" spans="1:12" x14ac:dyDescent="0.2">
      <c r="A45" s="241" t="s">
        <v>1140</v>
      </c>
      <c r="B45" s="242"/>
      <c r="C45" s="242"/>
      <c r="D45" s="242"/>
      <c r="E45" s="242"/>
      <c r="F45" s="242"/>
      <c r="G45" s="243"/>
    </row>
    <row r="46" spans="1:12" x14ac:dyDescent="0.2">
      <c r="A46" s="17">
        <v>18</v>
      </c>
      <c r="B46" s="18" t="s">
        <v>181</v>
      </c>
      <c r="C46" s="25">
        <v>26427378</v>
      </c>
      <c r="D46" s="19">
        <v>25649442</v>
      </c>
      <c r="E46" s="19">
        <v>25083237</v>
      </c>
      <c r="F46" s="19">
        <v>24295247</v>
      </c>
      <c r="G46" s="20">
        <v>24448736</v>
      </c>
      <c r="H46" s="27"/>
      <c r="I46" s="27"/>
      <c r="J46" s="27"/>
      <c r="K46" s="27"/>
    </row>
    <row r="47" spans="1:12" x14ac:dyDescent="0.2">
      <c r="A47" s="17">
        <v>19</v>
      </c>
      <c r="B47" s="18" t="s">
        <v>182</v>
      </c>
      <c r="C47" s="25">
        <v>12851060</v>
      </c>
      <c r="D47" s="19">
        <v>12325246</v>
      </c>
      <c r="E47" s="19">
        <v>12461727</v>
      </c>
      <c r="F47" s="19">
        <v>12275972</v>
      </c>
      <c r="G47" s="20">
        <v>12561653</v>
      </c>
      <c r="H47" s="27"/>
      <c r="I47" s="27"/>
      <c r="J47" s="27"/>
      <c r="K47" s="27"/>
    </row>
    <row r="48" spans="1:12" x14ac:dyDescent="0.2">
      <c r="A48" s="17">
        <v>20</v>
      </c>
      <c r="B48" s="18" t="s">
        <v>183</v>
      </c>
      <c r="C48" s="171">
        <v>2.0564</v>
      </c>
      <c r="D48" s="171">
        <v>2.0811000000000002</v>
      </c>
      <c r="E48" s="171">
        <v>2.0127999999999999</v>
      </c>
      <c r="F48" s="171">
        <v>1.9791000000000001</v>
      </c>
      <c r="G48" s="172">
        <v>1.9462999999999999</v>
      </c>
      <c r="H48" s="27"/>
      <c r="I48" s="27"/>
      <c r="J48" s="27"/>
      <c r="K48" s="27"/>
    </row>
    <row r="49" ht="31.5" customHeight="1" x14ac:dyDescent="0.2"/>
    <row r="50" ht="30" customHeight="1" x14ac:dyDescent="0.2"/>
    <row r="53" ht="90" customHeight="1" x14ac:dyDescent="0.2"/>
    <row r="54" ht="45" customHeight="1" x14ac:dyDescent="0.2"/>
    <row r="55" ht="63.75" customHeight="1" x14ac:dyDescent="0.2"/>
    <row r="56" ht="31.5" customHeight="1" x14ac:dyDescent="0.2"/>
    <row r="57" ht="180" customHeight="1" x14ac:dyDescent="0.2"/>
    <row r="58" ht="15.75" customHeight="1" x14ac:dyDescent="0.2"/>
    <row r="59" ht="165" customHeight="1" x14ac:dyDescent="0.2"/>
    <row r="60" ht="78.75" customHeight="1" x14ac:dyDescent="0.2"/>
    <row r="61" ht="180" customHeight="1" x14ac:dyDescent="0.2"/>
    <row r="62" ht="180" customHeight="1" x14ac:dyDescent="0.2"/>
    <row r="63" ht="47.25" customHeight="1" x14ac:dyDescent="0.2"/>
    <row r="64" ht="210" customHeight="1" x14ac:dyDescent="0.2"/>
    <row r="65" ht="180" customHeight="1" x14ac:dyDescent="0.2"/>
    <row r="66" ht="31.5" customHeight="1" x14ac:dyDescent="0.2"/>
    <row r="67" ht="30" customHeight="1" x14ac:dyDescent="0.2"/>
    <row r="70" ht="90" customHeight="1" x14ac:dyDescent="0.2"/>
    <row r="71" ht="120" customHeight="1" x14ac:dyDescent="0.2"/>
    <row r="72" ht="47.25" customHeight="1" x14ac:dyDescent="0.2"/>
    <row r="73" ht="30" customHeight="1" x14ac:dyDescent="0.2"/>
    <row r="74" ht="195" customHeight="1" x14ac:dyDescent="0.2"/>
    <row r="75" ht="31.5" customHeight="1" x14ac:dyDescent="0.2"/>
    <row r="76" ht="30" customHeight="1" x14ac:dyDescent="0.2"/>
    <row r="77" ht="63" customHeight="1" x14ac:dyDescent="0.2"/>
    <row r="78" ht="180" customHeight="1" x14ac:dyDescent="0.2"/>
    <row r="79" ht="47.25" customHeight="1" x14ac:dyDescent="0.2"/>
    <row r="80" ht="135" customHeight="1" x14ac:dyDescent="0.2"/>
    <row r="81" ht="47.25" customHeight="1" x14ac:dyDescent="0.2"/>
    <row r="82" ht="135" customHeight="1" x14ac:dyDescent="0.2"/>
    <row r="83" ht="31.5" customHeight="1" x14ac:dyDescent="0.2"/>
    <row r="84" ht="255" customHeight="1" x14ac:dyDescent="0.2"/>
    <row r="85" ht="31.5" customHeight="1" x14ac:dyDescent="0.2"/>
    <row r="86" ht="135" customHeight="1" x14ac:dyDescent="0.2"/>
    <row r="87" ht="135" customHeight="1" x14ac:dyDescent="0.2"/>
    <row r="88" ht="31.5" customHeight="1" x14ac:dyDescent="0.2"/>
    <row r="89" ht="165" customHeight="1" x14ac:dyDescent="0.2"/>
    <row r="90" ht="31.5" customHeight="1" x14ac:dyDescent="0.2"/>
    <row r="91" ht="165" customHeight="1" x14ac:dyDescent="0.2"/>
    <row r="92" ht="15.75" customHeight="1" x14ac:dyDescent="0.2"/>
    <row r="93" ht="45" customHeight="1" x14ac:dyDescent="0.2"/>
  </sheetData>
  <mergeCells count="12">
    <mergeCell ref="A45:G45"/>
    <mergeCell ref="A2:G2"/>
    <mergeCell ref="A19:G19"/>
    <mergeCell ref="A32:G32"/>
    <mergeCell ref="A29:G29"/>
    <mergeCell ref="A36:G36"/>
    <mergeCell ref="A39:G39"/>
    <mergeCell ref="A3:B3"/>
    <mergeCell ref="A4:G4"/>
    <mergeCell ref="A8:G8"/>
    <mergeCell ref="A10:G10"/>
    <mergeCell ref="A14:G14"/>
  </mergeCells>
  <hyperlinks>
    <hyperlink ref="A1" location="Forside!A1" display="Tilbage til forside" xr:uid="{DB19205A-FE88-430E-B9E5-2D54F001D610}"/>
  </hyperlinks>
  <pageMargins left="0.25" right="0.25" top="0.75" bottom="0.75" header="0.3" footer="0.3"/>
  <pageSetup paperSize="9" scale="1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8E2BF-3427-4048-821D-84D21DC9E2B8}">
  <dimension ref="A1:C8"/>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768</v>
      </c>
      <c r="B2" s="245"/>
      <c r="C2" s="246"/>
    </row>
    <row r="3" spans="1:3" x14ac:dyDescent="0.2">
      <c r="A3" s="253"/>
      <c r="B3" s="254"/>
      <c r="C3" s="43" t="s">
        <v>634</v>
      </c>
    </row>
    <row r="4" spans="1:3" ht="31.5" x14ac:dyDescent="0.2">
      <c r="A4" s="17" t="s">
        <v>620</v>
      </c>
      <c r="B4" s="45" t="s">
        <v>1166</v>
      </c>
      <c r="C4" s="45" t="s">
        <v>1388</v>
      </c>
    </row>
    <row r="5" spans="1:3" ht="126" x14ac:dyDescent="0.2">
      <c r="A5" s="17" t="s">
        <v>678</v>
      </c>
      <c r="B5" s="45" t="s">
        <v>1172</v>
      </c>
      <c r="C5" s="18" t="s">
        <v>1294</v>
      </c>
    </row>
    <row r="6" spans="1:3" ht="21" customHeight="1" x14ac:dyDescent="0.2">
      <c r="A6" s="17" t="s">
        <v>685</v>
      </c>
      <c r="B6" s="18" t="s">
        <v>1447</v>
      </c>
      <c r="C6" s="18" t="s">
        <v>1295</v>
      </c>
    </row>
    <row r="7" spans="1:3" ht="21" x14ac:dyDescent="0.2">
      <c r="A7" s="17" t="s">
        <v>623</v>
      </c>
      <c r="B7" s="45" t="s">
        <v>1167</v>
      </c>
      <c r="C7" s="18" t="s">
        <v>1401</v>
      </c>
    </row>
    <row r="8" spans="1:3" ht="157.5" x14ac:dyDescent="0.2">
      <c r="A8" s="17" t="s">
        <v>624</v>
      </c>
      <c r="B8" s="45" t="s">
        <v>1168</v>
      </c>
      <c r="C8" s="45" t="s">
        <v>1296</v>
      </c>
    </row>
  </sheetData>
  <mergeCells count="2">
    <mergeCell ref="A3:B3"/>
    <mergeCell ref="A2:C2"/>
  </mergeCells>
  <hyperlinks>
    <hyperlink ref="A1" location="Forside!A1" display="Tilbage til forside" xr:uid="{95E3D6BA-BA3A-4A62-9D86-E303F3461304}"/>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64E-C2B7-4C98-AF07-572FD50AE5DE}">
  <dimension ref="A1:N40"/>
  <sheetViews>
    <sheetView workbookViewId="0">
      <selection activeCell="D10" sqref="D10"/>
    </sheetView>
  </sheetViews>
  <sheetFormatPr defaultRowHeight="14.25" x14ac:dyDescent="0.2"/>
  <cols>
    <col min="1" max="1" width="34" style="21" customWidth="1"/>
    <col min="2" max="2" width="27.140625" style="21" bestFit="1" customWidth="1"/>
    <col min="3" max="3" width="16" style="21" bestFit="1" customWidth="1"/>
    <col min="4" max="4" width="20.140625" style="21" bestFit="1" customWidth="1"/>
    <col min="5" max="5" width="16.5703125" style="21" bestFit="1" customWidth="1"/>
    <col min="6" max="6" width="20" style="21" bestFit="1" customWidth="1"/>
    <col min="7" max="7" width="16.5703125" style="21" bestFit="1" customWidth="1"/>
    <col min="8" max="8" width="15.5703125" style="42" bestFit="1" customWidth="1"/>
    <col min="9" max="10" width="16.5703125" style="42" bestFit="1" customWidth="1"/>
    <col min="11" max="11" width="14.28515625" style="42" bestFit="1" customWidth="1"/>
    <col min="12" max="12" width="14.7109375" style="42" bestFit="1" customWidth="1"/>
    <col min="13" max="13" width="15" style="42" bestFit="1" customWidth="1"/>
    <col min="14" max="14" width="16.140625" style="42" bestFit="1" customWidth="1"/>
    <col min="15" max="16384" width="9.140625" style="21"/>
  </cols>
  <sheetData>
    <row r="1" spans="1:14" s="23" customFormat="1" ht="15" x14ac:dyDescent="0.25">
      <c r="A1" s="94" t="s">
        <v>1042</v>
      </c>
      <c r="H1" s="41"/>
      <c r="I1" s="41"/>
      <c r="J1" s="41"/>
      <c r="K1" s="41"/>
      <c r="L1" s="41"/>
      <c r="M1" s="41"/>
      <c r="N1" s="41"/>
    </row>
    <row r="2" spans="1:14" ht="25.5" customHeight="1" x14ac:dyDescent="0.2">
      <c r="A2" s="244" t="s">
        <v>802</v>
      </c>
      <c r="B2" s="245"/>
      <c r="C2" s="245"/>
      <c r="D2" s="245"/>
      <c r="E2" s="245"/>
      <c r="F2" s="245"/>
      <c r="G2" s="245"/>
      <c r="H2" s="245"/>
      <c r="I2" s="245"/>
      <c r="J2" s="245"/>
      <c r="K2" s="245"/>
      <c r="L2" s="245"/>
      <c r="M2" s="245"/>
      <c r="N2" s="246"/>
    </row>
    <row r="3" spans="1:14" s="42" customFormat="1" ht="63" x14ac:dyDescent="0.2">
      <c r="A3" s="158" t="s">
        <v>1151</v>
      </c>
      <c r="B3" s="58" t="s">
        <v>796</v>
      </c>
      <c r="C3" s="72" t="s">
        <v>728</v>
      </c>
      <c r="D3" s="72" t="s">
        <v>1080</v>
      </c>
      <c r="E3" s="72" t="s">
        <v>1079</v>
      </c>
      <c r="F3" s="72" t="s">
        <v>1078</v>
      </c>
      <c r="G3" s="72" t="s">
        <v>1077</v>
      </c>
      <c r="H3" s="141" t="s">
        <v>798</v>
      </c>
      <c r="I3" s="141" t="s">
        <v>1076</v>
      </c>
      <c r="J3" s="141" t="s">
        <v>1313</v>
      </c>
      <c r="K3" s="141" t="s">
        <v>799</v>
      </c>
      <c r="L3" s="141" t="s">
        <v>800</v>
      </c>
      <c r="M3" s="141" t="s">
        <v>801</v>
      </c>
      <c r="N3" s="141" t="s">
        <v>1075</v>
      </c>
    </row>
    <row r="4" spans="1:14" ht="14.25" customHeight="1" x14ac:dyDescent="0.2">
      <c r="A4" s="313" t="s">
        <v>1312</v>
      </c>
      <c r="B4" s="18" t="s">
        <v>787</v>
      </c>
      <c r="C4" s="155">
        <v>963474</v>
      </c>
      <c r="D4" s="155">
        <v>2260371</v>
      </c>
      <c r="E4" s="210">
        <v>0.89149999999999996</v>
      </c>
      <c r="F4" s="155">
        <v>2978625</v>
      </c>
      <c r="G4" s="210">
        <v>8.9999999999999998E-4</v>
      </c>
      <c r="H4" s="155">
        <v>4673</v>
      </c>
      <c r="I4" s="210">
        <v>0.23599999999999999</v>
      </c>
      <c r="J4" s="155" t="s">
        <v>1424</v>
      </c>
      <c r="K4" s="155">
        <v>189954</v>
      </c>
      <c r="L4" s="210">
        <v>5.9999999999999995E-4</v>
      </c>
      <c r="M4" s="155">
        <v>660</v>
      </c>
      <c r="N4" s="155">
        <v>382</v>
      </c>
    </row>
    <row r="5" spans="1:14" x14ac:dyDescent="0.2">
      <c r="A5" s="314"/>
      <c r="B5" s="40" t="s">
        <v>1303</v>
      </c>
      <c r="C5" s="155">
        <v>317440</v>
      </c>
      <c r="D5" s="156">
        <v>970322</v>
      </c>
      <c r="E5" s="212">
        <v>0.87280000000000002</v>
      </c>
      <c r="F5" s="156">
        <v>1164350</v>
      </c>
      <c r="G5" s="212">
        <v>6.9999999999999999E-4</v>
      </c>
      <c r="H5" s="156">
        <v>2024</v>
      </c>
      <c r="I5" s="212">
        <v>0.23599999999999999</v>
      </c>
      <c r="J5" s="156" t="s">
        <v>1424</v>
      </c>
      <c r="K5" s="156">
        <v>57264</v>
      </c>
      <c r="L5" s="212">
        <v>5.0000000000000001E-4</v>
      </c>
      <c r="M5" s="156">
        <v>183</v>
      </c>
      <c r="N5" s="156">
        <v>106</v>
      </c>
    </row>
    <row r="6" spans="1:14" x14ac:dyDescent="0.2">
      <c r="A6" s="314"/>
      <c r="B6" s="40" t="s">
        <v>1304</v>
      </c>
      <c r="C6" s="155">
        <v>646033</v>
      </c>
      <c r="D6" s="156">
        <v>1290049</v>
      </c>
      <c r="E6" s="212">
        <v>0.90559999999999996</v>
      </c>
      <c r="F6" s="156">
        <v>1814275</v>
      </c>
      <c r="G6" s="212">
        <v>1.1000000000000001E-3</v>
      </c>
      <c r="H6" s="156">
        <v>2649</v>
      </c>
      <c r="I6" s="212">
        <v>0.23599999999999999</v>
      </c>
      <c r="J6" s="156" t="s">
        <v>1424</v>
      </c>
      <c r="K6" s="156">
        <v>132691</v>
      </c>
      <c r="L6" s="212">
        <v>6.9999999999999999E-4</v>
      </c>
      <c r="M6" s="156">
        <v>477</v>
      </c>
      <c r="N6" s="156">
        <v>276</v>
      </c>
    </row>
    <row r="7" spans="1:14" x14ac:dyDescent="0.2">
      <c r="A7" s="314"/>
      <c r="B7" s="18" t="s">
        <v>788</v>
      </c>
      <c r="C7" s="155">
        <v>532174</v>
      </c>
      <c r="D7" s="155">
        <v>1242778</v>
      </c>
      <c r="E7" s="210">
        <v>0.88780000000000003</v>
      </c>
      <c r="F7" s="155">
        <v>1635504</v>
      </c>
      <c r="G7" s="210">
        <v>1.5E-3</v>
      </c>
      <c r="H7" s="155">
        <v>2986</v>
      </c>
      <c r="I7" s="210">
        <v>0.23599999999999999</v>
      </c>
      <c r="J7" s="155" t="s">
        <v>1424</v>
      </c>
      <c r="K7" s="155">
        <v>151034</v>
      </c>
      <c r="L7" s="210">
        <v>8.9999999999999998E-4</v>
      </c>
      <c r="M7" s="155">
        <v>584</v>
      </c>
      <c r="N7" s="155">
        <v>320</v>
      </c>
    </row>
    <row r="8" spans="1:14" x14ac:dyDescent="0.2">
      <c r="A8" s="314"/>
      <c r="B8" s="18" t="s">
        <v>789</v>
      </c>
      <c r="C8" s="155">
        <v>907172</v>
      </c>
      <c r="D8" s="155">
        <v>1996232</v>
      </c>
      <c r="E8" s="210">
        <v>0.89349999999999996</v>
      </c>
      <c r="F8" s="155">
        <v>2690876</v>
      </c>
      <c r="G8" s="210">
        <v>3.8999999999999998E-3</v>
      </c>
      <c r="H8" s="155">
        <v>5653</v>
      </c>
      <c r="I8" s="210">
        <v>0.23599999999999999</v>
      </c>
      <c r="J8" s="155" t="s">
        <v>1424</v>
      </c>
      <c r="K8" s="155">
        <v>496769</v>
      </c>
      <c r="L8" s="210">
        <v>1.8E-3</v>
      </c>
      <c r="M8" s="155">
        <v>2479</v>
      </c>
      <c r="N8" s="155">
        <v>1316</v>
      </c>
    </row>
    <row r="9" spans="1:14" x14ac:dyDescent="0.2">
      <c r="A9" s="314"/>
      <c r="B9" s="18" t="s">
        <v>790</v>
      </c>
      <c r="C9" s="155" t="s">
        <v>1424</v>
      </c>
      <c r="D9" s="155" t="s">
        <v>1424</v>
      </c>
      <c r="E9" s="210" t="s">
        <v>1424</v>
      </c>
      <c r="F9" s="155" t="s">
        <v>1424</v>
      </c>
      <c r="G9" s="210" t="s">
        <v>1424</v>
      </c>
      <c r="H9" s="155" t="s">
        <v>1424</v>
      </c>
      <c r="I9" s="210" t="s">
        <v>1424</v>
      </c>
      <c r="J9" s="155" t="s">
        <v>1424</v>
      </c>
      <c r="K9" s="155" t="s">
        <v>1424</v>
      </c>
      <c r="L9" s="210" t="s">
        <v>1424</v>
      </c>
      <c r="M9" s="155" t="s">
        <v>1424</v>
      </c>
      <c r="N9" s="155" t="s">
        <v>1424</v>
      </c>
    </row>
    <row r="10" spans="1:14" x14ac:dyDescent="0.2">
      <c r="A10" s="314"/>
      <c r="B10" s="18" t="s">
        <v>791</v>
      </c>
      <c r="C10" s="155">
        <v>418926</v>
      </c>
      <c r="D10" s="155">
        <v>604608</v>
      </c>
      <c r="E10" s="210">
        <v>0.92649999999999999</v>
      </c>
      <c r="F10" s="155">
        <v>979095</v>
      </c>
      <c r="G10" s="210">
        <v>1.09E-2</v>
      </c>
      <c r="H10" s="155">
        <v>2358</v>
      </c>
      <c r="I10" s="210">
        <v>0.23599999999999999</v>
      </c>
      <c r="J10" s="155" t="s">
        <v>1424</v>
      </c>
      <c r="K10" s="155">
        <v>367267</v>
      </c>
      <c r="L10" s="210">
        <v>3.8E-3</v>
      </c>
      <c r="M10" s="155">
        <v>2513</v>
      </c>
      <c r="N10" s="155">
        <v>3410</v>
      </c>
    </row>
    <row r="11" spans="1:14" x14ac:dyDescent="0.2">
      <c r="A11" s="314"/>
      <c r="B11" s="40" t="s">
        <v>1305</v>
      </c>
      <c r="C11" s="156">
        <v>418926</v>
      </c>
      <c r="D11" s="156">
        <v>604608</v>
      </c>
      <c r="E11" s="212">
        <v>0.92649999999999999</v>
      </c>
      <c r="F11" s="156">
        <v>979095</v>
      </c>
      <c r="G11" s="212">
        <v>1.09E-2</v>
      </c>
      <c r="H11" s="156">
        <v>2358</v>
      </c>
      <c r="I11" s="212">
        <v>0.23599999999999999</v>
      </c>
      <c r="J11" s="156" t="s">
        <v>1424</v>
      </c>
      <c r="K11" s="156">
        <v>367267</v>
      </c>
      <c r="L11" s="212">
        <v>3.8E-3</v>
      </c>
      <c r="M11" s="156">
        <v>2513</v>
      </c>
      <c r="N11" s="156">
        <v>3410</v>
      </c>
    </row>
    <row r="12" spans="1:14" x14ac:dyDescent="0.2">
      <c r="A12" s="314"/>
      <c r="B12" s="40" t="s">
        <v>1306</v>
      </c>
      <c r="C12" s="156" t="s">
        <v>1424</v>
      </c>
      <c r="D12" s="156" t="s">
        <v>1424</v>
      </c>
      <c r="E12" s="212" t="s">
        <v>1424</v>
      </c>
      <c r="F12" s="156" t="s">
        <v>1424</v>
      </c>
      <c r="G12" s="212" t="s">
        <v>1424</v>
      </c>
      <c r="H12" s="156" t="s">
        <v>1424</v>
      </c>
      <c r="I12" s="212" t="s">
        <v>1424</v>
      </c>
      <c r="J12" s="156" t="s">
        <v>1424</v>
      </c>
      <c r="K12" s="156" t="s">
        <v>1424</v>
      </c>
      <c r="L12" s="212" t="s">
        <v>1424</v>
      </c>
      <c r="M12" s="156" t="s">
        <v>1424</v>
      </c>
      <c r="N12" s="156" t="s">
        <v>1424</v>
      </c>
    </row>
    <row r="13" spans="1:14" x14ac:dyDescent="0.2">
      <c r="A13" s="314"/>
      <c r="B13" s="18" t="s">
        <v>792</v>
      </c>
      <c r="C13" s="155">
        <v>107929</v>
      </c>
      <c r="D13" s="155">
        <v>110131</v>
      </c>
      <c r="E13" s="210">
        <v>0.97430000000000005</v>
      </c>
      <c r="F13" s="155">
        <v>215226</v>
      </c>
      <c r="G13" s="210">
        <v>4.3200000000000002E-2</v>
      </c>
      <c r="H13" s="155">
        <v>589</v>
      </c>
      <c r="I13" s="210">
        <v>0.23599999999999999</v>
      </c>
      <c r="J13" s="155" t="s">
        <v>1424</v>
      </c>
      <c r="K13" s="155">
        <v>182689</v>
      </c>
      <c r="L13" s="210">
        <v>8.5000000000000006E-3</v>
      </c>
      <c r="M13" s="155">
        <v>2194</v>
      </c>
      <c r="N13" s="155">
        <v>7083</v>
      </c>
    </row>
    <row r="14" spans="1:14" x14ac:dyDescent="0.2">
      <c r="A14" s="314"/>
      <c r="B14" s="40" t="s">
        <v>1307</v>
      </c>
      <c r="C14" s="156">
        <v>50187</v>
      </c>
      <c r="D14" s="156">
        <v>55518</v>
      </c>
      <c r="E14" s="212">
        <v>0.97289999999999999</v>
      </c>
      <c r="F14" s="156">
        <v>104199</v>
      </c>
      <c r="G14" s="212">
        <v>2.69E-2</v>
      </c>
      <c r="H14" s="156">
        <v>296</v>
      </c>
      <c r="I14" s="212">
        <v>0.23599999999999999</v>
      </c>
      <c r="J14" s="156" t="s">
        <v>1424</v>
      </c>
      <c r="K14" s="156">
        <v>69716</v>
      </c>
      <c r="L14" s="212">
        <v>6.7000000000000002E-3</v>
      </c>
      <c r="M14" s="156">
        <v>662</v>
      </c>
      <c r="N14" s="156">
        <v>2042</v>
      </c>
    </row>
    <row r="15" spans="1:14" x14ac:dyDescent="0.2">
      <c r="A15" s="314"/>
      <c r="B15" s="40" t="s">
        <v>1308</v>
      </c>
      <c r="C15" s="156">
        <v>57742</v>
      </c>
      <c r="D15" s="156">
        <v>54613</v>
      </c>
      <c r="E15" s="212">
        <v>0.97570000000000001</v>
      </c>
      <c r="F15" s="156">
        <v>111027</v>
      </c>
      <c r="G15" s="212">
        <v>5.8500000000000003E-2</v>
      </c>
      <c r="H15" s="156">
        <v>293</v>
      </c>
      <c r="I15" s="212">
        <v>0.23599999999999999</v>
      </c>
      <c r="J15" s="156" t="s">
        <v>1424</v>
      </c>
      <c r="K15" s="156">
        <v>112973</v>
      </c>
      <c r="L15" s="212">
        <v>1.0200000000000001E-2</v>
      </c>
      <c r="M15" s="156">
        <v>1532</v>
      </c>
      <c r="N15" s="156">
        <v>5041</v>
      </c>
    </row>
    <row r="16" spans="1:14" x14ac:dyDescent="0.2">
      <c r="A16" s="314"/>
      <c r="B16" s="18" t="s">
        <v>793</v>
      </c>
      <c r="C16" s="155">
        <v>6329</v>
      </c>
      <c r="D16" s="155">
        <v>4745</v>
      </c>
      <c r="E16" s="210">
        <v>0.98550000000000004</v>
      </c>
      <c r="F16" s="155">
        <v>11005</v>
      </c>
      <c r="G16" s="210">
        <v>0.2457</v>
      </c>
      <c r="H16" s="155">
        <v>44</v>
      </c>
      <c r="I16" s="210">
        <v>0.23599999999999999</v>
      </c>
      <c r="J16" s="155" t="s">
        <v>1424</v>
      </c>
      <c r="K16" s="155">
        <v>18290</v>
      </c>
      <c r="L16" s="210">
        <v>1.66E-2</v>
      </c>
      <c r="M16" s="155">
        <v>638</v>
      </c>
      <c r="N16" s="155">
        <v>1033</v>
      </c>
    </row>
    <row r="17" spans="1:14" x14ac:dyDescent="0.2">
      <c r="A17" s="314"/>
      <c r="B17" s="40" t="s">
        <v>1309</v>
      </c>
      <c r="C17" s="156" t="s">
        <v>1424</v>
      </c>
      <c r="D17" s="156" t="s">
        <v>1424</v>
      </c>
      <c r="E17" s="212" t="s">
        <v>1424</v>
      </c>
      <c r="F17" s="156" t="s">
        <v>1424</v>
      </c>
      <c r="G17" s="212" t="s">
        <v>1424</v>
      </c>
      <c r="H17" s="156" t="s">
        <v>1424</v>
      </c>
      <c r="I17" s="212" t="s">
        <v>1424</v>
      </c>
      <c r="J17" s="156" t="s">
        <v>1424</v>
      </c>
      <c r="K17" s="156" t="s">
        <v>1424</v>
      </c>
      <c r="L17" s="212" t="s">
        <v>1424</v>
      </c>
      <c r="M17" s="156" t="s">
        <v>1424</v>
      </c>
      <c r="N17" s="156" t="s">
        <v>1424</v>
      </c>
    </row>
    <row r="18" spans="1:14" s="32" customFormat="1" x14ac:dyDescent="0.2">
      <c r="A18" s="314"/>
      <c r="B18" s="40" t="s">
        <v>1310</v>
      </c>
      <c r="C18" s="156">
        <v>6329</v>
      </c>
      <c r="D18" s="156">
        <v>4745</v>
      </c>
      <c r="E18" s="212">
        <v>0.98550000000000004</v>
      </c>
      <c r="F18" s="156">
        <v>11005</v>
      </c>
      <c r="G18" s="212">
        <v>0.2457</v>
      </c>
      <c r="H18" s="156">
        <v>44</v>
      </c>
      <c r="I18" s="212">
        <v>0.23599999999999999</v>
      </c>
      <c r="J18" s="156" t="s">
        <v>1424</v>
      </c>
      <c r="K18" s="156">
        <v>18290</v>
      </c>
      <c r="L18" s="212">
        <v>1.66E-2</v>
      </c>
      <c r="M18" s="156">
        <v>638</v>
      </c>
      <c r="N18" s="156">
        <v>1033</v>
      </c>
    </row>
    <row r="19" spans="1:14" x14ac:dyDescent="0.2">
      <c r="A19" s="314"/>
      <c r="B19" s="40" t="s">
        <v>1311</v>
      </c>
      <c r="C19" s="156" t="s">
        <v>1424</v>
      </c>
      <c r="D19" s="156" t="s">
        <v>1424</v>
      </c>
      <c r="E19" s="212" t="s">
        <v>1424</v>
      </c>
      <c r="F19" s="156" t="s">
        <v>1424</v>
      </c>
      <c r="G19" s="212" t="s">
        <v>1424</v>
      </c>
      <c r="H19" s="156" t="s">
        <v>1424</v>
      </c>
      <c r="I19" s="212" t="s">
        <v>1424</v>
      </c>
      <c r="J19" s="156" t="s">
        <v>1424</v>
      </c>
      <c r="K19" s="156" t="s">
        <v>1424</v>
      </c>
      <c r="L19" s="212" t="s">
        <v>1424</v>
      </c>
      <c r="M19" s="156" t="s">
        <v>1424</v>
      </c>
      <c r="N19" s="156" t="s">
        <v>1424</v>
      </c>
    </row>
    <row r="20" spans="1:14" x14ac:dyDescent="0.2">
      <c r="A20" s="315"/>
      <c r="B20" s="18" t="s">
        <v>794</v>
      </c>
      <c r="C20" s="155">
        <v>18303</v>
      </c>
      <c r="D20" s="155">
        <v>7294</v>
      </c>
      <c r="E20" s="210">
        <v>0.93979999999999997</v>
      </c>
      <c r="F20" s="155">
        <v>25157</v>
      </c>
      <c r="G20" s="210">
        <v>1</v>
      </c>
      <c r="H20" s="155">
        <v>62</v>
      </c>
      <c r="I20" s="210">
        <v>0.23599999999999999</v>
      </c>
      <c r="J20" s="155" t="s">
        <v>1424</v>
      </c>
      <c r="K20" s="155">
        <v>44227</v>
      </c>
      <c r="L20" s="210">
        <v>1.7600000000000001E-2</v>
      </c>
      <c r="M20" s="155">
        <v>9755</v>
      </c>
      <c r="N20" s="155">
        <v>9279</v>
      </c>
    </row>
    <row r="21" spans="1:14" ht="21" customHeight="1" x14ac:dyDescent="0.2">
      <c r="A21" s="311" t="s">
        <v>804</v>
      </c>
      <c r="B21" s="312"/>
      <c r="C21" s="208">
        <v>2954307</v>
      </c>
      <c r="D21" s="208">
        <v>6226159</v>
      </c>
      <c r="E21" s="165">
        <v>0.89639999999999997</v>
      </c>
      <c r="F21" s="208">
        <v>8535488</v>
      </c>
      <c r="G21" s="165">
        <v>7.4999999999999997E-3</v>
      </c>
      <c r="H21" s="208">
        <v>16365</v>
      </c>
      <c r="I21" s="165">
        <v>0.23599999999999999</v>
      </c>
      <c r="J21" s="208" t="s">
        <v>1424</v>
      </c>
      <c r="K21" s="208">
        <v>1450230</v>
      </c>
      <c r="L21" s="165">
        <v>1.6999999999999999E-3</v>
      </c>
      <c r="M21" s="208">
        <v>18824</v>
      </c>
      <c r="N21" s="208">
        <v>22823</v>
      </c>
    </row>
    <row r="22" spans="1:14" x14ac:dyDescent="0.2">
      <c r="A22" s="313" t="s">
        <v>805</v>
      </c>
      <c r="B22" s="18" t="s">
        <v>787</v>
      </c>
      <c r="C22" s="155">
        <v>1097263</v>
      </c>
      <c r="D22" s="155">
        <v>1439918</v>
      </c>
      <c r="E22" s="210">
        <v>0.90859999999999996</v>
      </c>
      <c r="F22" s="155">
        <v>2405588</v>
      </c>
      <c r="G22" s="210">
        <v>8.9999999999999998E-4</v>
      </c>
      <c r="H22" s="155">
        <v>16220</v>
      </c>
      <c r="I22" s="210">
        <v>0.43569999999999998</v>
      </c>
      <c r="J22" s="155" t="s">
        <v>1424</v>
      </c>
      <c r="K22" s="155">
        <v>266479</v>
      </c>
      <c r="L22" s="210">
        <v>1.1000000000000001E-3</v>
      </c>
      <c r="M22" s="155">
        <v>860</v>
      </c>
      <c r="N22" s="155">
        <v>411</v>
      </c>
    </row>
    <row r="23" spans="1:14" x14ac:dyDescent="0.2">
      <c r="A23" s="314"/>
      <c r="B23" s="40" t="s">
        <v>1303</v>
      </c>
      <c r="C23" s="156">
        <v>383299</v>
      </c>
      <c r="D23" s="156">
        <v>1008033</v>
      </c>
      <c r="E23" s="212">
        <v>0.90190000000000003</v>
      </c>
      <c r="F23" s="156">
        <v>1292402</v>
      </c>
      <c r="G23" s="212">
        <v>6.9999999999999999E-4</v>
      </c>
      <c r="H23" s="156">
        <v>11122</v>
      </c>
      <c r="I23" s="212">
        <v>0.5333</v>
      </c>
      <c r="J23" s="156" t="s">
        <v>1424</v>
      </c>
      <c r="K23" s="156">
        <v>151277</v>
      </c>
      <c r="L23" s="212">
        <v>1.1999999999999999E-3</v>
      </c>
      <c r="M23" s="156">
        <v>460</v>
      </c>
      <c r="N23" s="156">
        <v>215</v>
      </c>
    </row>
    <row r="24" spans="1:14" x14ac:dyDescent="0.2">
      <c r="A24" s="314"/>
      <c r="B24" s="40" t="s">
        <v>1304</v>
      </c>
      <c r="C24" s="156">
        <v>713963</v>
      </c>
      <c r="D24" s="156">
        <v>431885</v>
      </c>
      <c r="E24" s="212">
        <v>0.9244</v>
      </c>
      <c r="F24" s="156">
        <v>1113185</v>
      </c>
      <c r="G24" s="212">
        <v>1.1000000000000001E-3</v>
      </c>
      <c r="H24" s="156">
        <v>5098</v>
      </c>
      <c r="I24" s="212">
        <v>0.32240000000000002</v>
      </c>
      <c r="J24" s="156" t="s">
        <v>1424</v>
      </c>
      <c r="K24" s="156">
        <v>115202</v>
      </c>
      <c r="L24" s="212">
        <v>1E-3</v>
      </c>
      <c r="M24" s="156">
        <v>400</v>
      </c>
      <c r="N24" s="156">
        <v>196</v>
      </c>
    </row>
    <row r="25" spans="1:14" x14ac:dyDescent="0.2">
      <c r="A25" s="314"/>
      <c r="B25" s="18" t="s">
        <v>788</v>
      </c>
      <c r="C25" s="155">
        <v>778040</v>
      </c>
      <c r="D25" s="155">
        <v>850110</v>
      </c>
      <c r="E25" s="210">
        <v>0.91439999999999999</v>
      </c>
      <c r="F25" s="155">
        <v>1555347</v>
      </c>
      <c r="G25" s="210">
        <v>1.5E-3</v>
      </c>
      <c r="H25" s="155">
        <v>16676</v>
      </c>
      <c r="I25" s="210">
        <v>0.43609999999999999</v>
      </c>
      <c r="J25" s="155" t="s">
        <v>1424</v>
      </c>
      <c r="K25" s="155">
        <v>271040</v>
      </c>
      <c r="L25" s="210">
        <v>1.6999999999999999E-3</v>
      </c>
      <c r="M25" s="155">
        <v>1027</v>
      </c>
      <c r="N25" s="155">
        <v>650</v>
      </c>
    </row>
    <row r="26" spans="1:14" x14ac:dyDescent="0.2">
      <c r="A26" s="314"/>
      <c r="B26" s="18" t="s">
        <v>789</v>
      </c>
      <c r="C26" s="155">
        <v>2325544</v>
      </c>
      <c r="D26" s="155">
        <v>994282</v>
      </c>
      <c r="E26" s="210">
        <v>0.91820000000000002</v>
      </c>
      <c r="F26" s="155">
        <v>3238488</v>
      </c>
      <c r="G26" s="210">
        <v>4.0000000000000001E-3</v>
      </c>
      <c r="H26" s="155">
        <v>16365</v>
      </c>
      <c r="I26" s="210">
        <v>0.26429999999999998</v>
      </c>
      <c r="J26" s="155" t="s">
        <v>1424</v>
      </c>
      <c r="K26" s="155">
        <v>663945</v>
      </c>
      <c r="L26" s="210">
        <v>2.0999999999999999E-3</v>
      </c>
      <c r="M26" s="155">
        <v>3628</v>
      </c>
      <c r="N26" s="155">
        <v>1786</v>
      </c>
    </row>
    <row r="27" spans="1:14" x14ac:dyDescent="0.2">
      <c r="A27" s="314"/>
      <c r="B27" s="18" t="s">
        <v>790</v>
      </c>
      <c r="C27" s="155" t="s">
        <v>1424</v>
      </c>
      <c r="D27" s="155" t="s">
        <v>1424</v>
      </c>
      <c r="E27" s="210" t="s">
        <v>1424</v>
      </c>
      <c r="F27" s="155" t="s">
        <v>1424</v>
      </c>
      <c r="G27" s="210" t="s">
        <v>1424</v>
      </c>
      <c r="H27" s="155" t="s">
        <v>1424</v>
      </c>
      <c r="I27" s="210" t="s">
        <v>1424</v>
      </c>
      <c r="J27" s="155" t="s">
        <v>1424</v>
      </c>
      <c r="K27" s="155" t="s">
        <v>1424</v>
      </c>
      <c r="L27" s="210" t="s">
        <v>1424</v>
      </c>
      <c r="M27" s="155" t="s">
        <v>1424</v>
      </c>
      <c r="N27" s="155" t="s">
        <v>1424</v>
      </c>
    </row>
    <row r="28" spans="1:14" x14ac:dyDescent="0.2">
      <c r="A28" s="314"/>
      <c r="B28" s="18" t="s">
        <v>791</v>
      </c>
      <c r="C28" s="155">
        <v>1804179</v>
      </c>
      <c r="D28" s="155">
        <v>234271</v>
      </c>
      <c r="E28" s="210">
        <v>0.93810000000000004</v>
      </c>
      <c r="F28" s="155">
        <v>2023948</v>
      </c>
      <c r="G28" s="210">
        <v>1.11E-2</v>
      </c>
      <c r="H28" s="155">
        <v>6429</v>
      </c>
      <c r="I28" s="210">
        <v>0.21479999999999999</v>
      </c>
      <c r="J28" s="155" t="s">
        <v>1424</v>
      </c>
      <c r="K28" s="155">
        <v>548126</v>
      </c>
      <c r="L28" s="210">
        <v>2.7000000000000001E-3</v>
      </c>
      <c r="M28" s="155">
        <v>4875</v>
      </c>
      <c r="N28" s="155">
        <v>6242</v>
      </c>
    </row>
    <row r="29" spans="1:14" x14ac:dyDescent="0.2">
      <c r="A29" s="314"/>
      <c r="B29" s="40" t="s">
        <v>1305</v>
      </c>
      <c r="C29" s="156">
        <v>1804179</v>
      </c>
      <c r="D29" s="156">
        <v>234271</v>
      </c>
      <c r="E29" s="212">
        <v>0.93810000000000004</v>
      </c>
      <c r="F29" s="156">
        <v>2023948</v>
      </c>
      <c r="G29" s="212">
        <v>1.11E-2</v>
      </c>
      <c r="H29" s="156">
        <v>6429</v>
      </c>
      <c r="I29" s="212">
        <v>0.21479999999999999</v>
      </c>
      <c r="J29" s="156" t="s">
        <v>1424</v>
      </c>
      <c r="K29" s="156">
        <v>548126</v>
      </c>
      <c r="L29" s="212">
        <v>2.7000000000000001E-3</v>
      </c>
      <c r="M29" s="156">
        <v>4875</v>
      </c>
      <c r="N29" s="156">
        <v>6242</v>
      </c>
    </row>
    <row r="30" spans="1:14" x14ac:dyDescent="0.2">
      <c r="A30" s="314"/>
      <c r="B30" s="40" t="s">
        <v>1306</v>
      </c>
      <c r="C30" s="156" t="s">
        <v>1424</v>
      </c>
      <c r="D30" s="156" t="s">
        <v>1424</v>
      </c>
      <c r="E30" s="212" t="s">
        <v>1424</v>
      </c>
      <c r="F30" s="156" t="s">
        <v>1424</v>
      </c>
      <c r="G30" s="212" t="s">
        <v>1424</v>
      </c>
      <c r="H30" s="156" t="s">
        <v>1424</v>
      </c>
      <c r="I30" s="212" t="s">
        <v>1424</v>
      </c>
      <c r="J30" s="156" t="s">
        <v>1424</v>
      </c>
      <c r="K30" s="156" t="s">
        <v>1424</v>
      </c>
      <c r="L30" s="212" t="s">
        <v>1424</v>
      </c>
      <c r="M30" s="156" t="s">
        <v>1424</v>
      </c>
      <c r="N30" s="156" t="s">
        <v>1424</v>
      </c>
    </row>
    <row r="31" spans="1:14" x14ac:dyDescent="0.2">
      <c r="A31" s="314"/>
      <c r="B31" s="18" t="s">
        <v>792</v>
      </c>
      <c r="C31" s="155">
        <v>551027</v>
      </c>
      <c r="D31" s="155">
        <v>27397</v>
      </c>
      <c r="E31" s="210">
        <v>0.99060000000000004</v>
      </c>
      <c r="F31" s="155">
        <v>578167</v>
      </c>
      <c r="G31" s="210">
        <v>4.0300000000000002E-2</v>
      </c>
      <c r="H31" s="155">
        <v>1904</v>
      </c>
      <c r="I31" s="210">
        <v>0.21110000000000001</v>
      </c>
      <c r="J31" s="155" t="s">
        <v>1424</v>
      </c>
      <c r="K31" s="155">
        <v>208621</v>
      </c>
      <c r="L31" s="210">
        <v>3.5999999999999999E-3</v>
      </c>
      <c r="M31" s="155">
        <v>5007</v>
      </c>
      <c r="N31" s="155">
        <v>15383</v>
      </c>
    </row>
    <row r="32" spans="1:14" x14ac:dyDescent="0.2">
      <c r="A32" s="314"/>
      <c r="B32" s="40" t="s">
        <v>1307</v>
      </c>
      <c r="C32" s="156">
        <v>314657</v>
      </c>
      <c r="D32" s="156">
        <v>18024</v>
      </c>
      <c r="E32" s="212">
        <v>0.98350000000000004</v>
      </c>
      <c r="F32" s="156">
        <v>332383</v>
      </c>
      <c r="G32" s="212">
        <v>2.69E-2</v>
      </c>
      <c r="H32" s="156">
        <v>984</v>
      </c>
      <c r="I32" s="212">
        <v>0.2031</v>
      </c>
      <c r="J32" s="156" t="s">
        <v>1424</v>
      </c>
      <c r="K32" s="156">
        <v>110735</v>
      </c>
      <c r="L32" s="212">
        <v>3.3E-3</v>
      </c>
      <c r="M32" s="156">
        <v>1818</v>
      </c>
      <c r="N32" s="156">
        <v>6376</v>
      </c>
    </row>
    <row r="33" spans="1:14" x14ac:dyDescent="0.2">
      <c r="A33" s="314"/>
      <c r="B33" s="40" t="s">
        <v>1308</v>
      </c>
      <c r="C33" s="156">
        <v>236371</v>
      </c>
      <c r="D33" s="156">
        <v>9373</v>
      </c>
      <c r="E33" s="212">
        <v>1.0043</v>
      </c>
      <c r="F33" s="156">
        <v>245783</v>
      </c>
      <c r="G33" s="212">
        <v>5.8500000000000003E-2</v>
      </c>
      <c r="H33" s="156">
        <v>920</v>
      </c>
      <c r="I33" s="212">
        <v>0.22189999999999999</v>
      </c>
      <c r="J33" s="156" t="s">
        <v>1424</v>
      </c>
      <c r="K33" s="156">
        <v>97886</v>
      </c>
      <c r="L33" s="212">
        <v>4.0000000000000001E-3</v>
      </c>
      <c r="M33" s="156">
        <v>3189</v>
      </c>
      <c r="N33" s="156">
        <v>9007</v>
      </c>
    </row>
    <row r="34" spans="1:14" x14ac:dyDescent="0.2">
      <c r="A34" s="314"/>
      <c r="B34" s="18" t="s">
        <v>793</v>
      </c>
      <c r="C34" s="155">
        <v>37496</v>
      </c>
      <c r="D34" s="155">
        <v>4871</v>
      </c>
      <c r="E34" s="210">
        <v>0.92320000000000002</v>
      </c>
      <c r="F34" s="155">
        <v>41993</v>
      </c>
      <c r="G34" s="210">
        <v>0.2457</v>
      </c>
      <c r="H34" s="155">
        <v>406</v>
      </c>
      <c r="I34" s="210">
        <v>0.28179999999999999</v>
      </c>
      <c r="J34" s="155" t="s">
        <v>1424</v>
      </c>
      <c r="K34" s="155">
        <v>34096</v>
      </c>
      <c r="L34" s="210">
        <v>8.0999999999999996E-3</v>
      </c>
      <c r="M34" s="155">
        <v>2907</v>
      </c>
      <c r="N34" s="155">
        <v>4474</v>
      </c>
    </row>
    <row r="35" spans="1:14" x14ac:dyDescent="0.2">
      <c r="A35" s="314"/>
      <c r="B35" s="40" t="s">
        <v>1309</v>
      </c>
      <c r="C35" s="156" t="s">
        <v>1424</v>
      </c>
      <c r="D35" s="156" t="s">
        <v>1424</v>
      </c>
      <c r="E35" s="212" t="s">
        <v>1424</v>
      </c>
      <c r="F35" s="156" t="s">
        <v>1424</v>
      </c>
      <c r="G35" s="212" t="s">
        <v>1424</v>
      </c>
      <c r="H35" s="156" t="s">
        <v>1424</v>
      </c>
      <c r="I35" s="212" t="s">
        <v>1424</v>
      </c>
      <c r="J35" s="156" t="s">
        <v>1424</v>
      </c>
      <c r="K35" s="156" t="s">
        <v>1424</v>
      </c>
      <c r="L35" s="212" t="s">
        <v>1424</v>
      </c>
      <c r="M35" s="156" t="s">
        <v>1424</v>
      </c>
      <c r="N35" s="156" t="s">
        <v>1424</v>
      </c>
    </row>
    <row r="36" spans="1:14" s="32" customFormat="1" x14ac:dyDescent="0.2">
      <c r="A36" s="314"/>
      <c r="B36" s="40" t="s">
        <v>1310</v>
      </c>
      <c r="C36" s="156">
        <v>37496</v>
      </c>
      <c r="D36" s="156">
        <v>4871</v>
      </c>
      <c r="E36" s="212">
        <v>0.92320000000000002</v>
      </c>
      <c r="F36" s="156">
        <v>41993</v>
      </c>
      <c r="G36" s="212">
        <v>0.2457</v>
      </c>
      <c r="H36" s="156">
        <v>406</v>
      </c>
      <c r="I36" s="212">
        <v>0.28179999999999999</v>
      </c>
      <c r="J36" s="156" t="s">
        <v>1424</v>
      </c>
      <c r="K36" s="156">
        <v>34096</v>
      </c>
      <c r="L36" s="212">
        <v>8.0999999999999996E-3</v>
      </c>
      <c r="M36" s="156">
        <v>2907</v>
      </c>
      <c r="N36" s="156">
        <v>4474</v>
      </c>
    </row>
    <row r="37" spans="1:14" x14ac:dyDescent="0.2">
      <c r="A37" s="314"/>
      <c r="B37" s="40" t="s">
        <v>1311</v>
      </c>
      <c r="C37" s="156" t="s">
        <v>1424</v>
      </c>
      <c r="D37" s="156" t="s">
        <v>1424</v>
      </c>
      <c r="E37" s="212" t="s">
        <v>1424</v>
      </c>
      <c r="F37" s="156" t="s">
        <v>1424</v>
      </c>
      <c r="G37" s="212" t="s">
        <v>1424</v>
      </c>
      <c r="H37" s="156" t="s">
        <v>1424</v>
      </c>
      <c r="I37" s="212" t="s">
        <v>1424</v>
      </c>
      <c r="J37" s="156" t="s">
        <v>1424</v>
      </c>
      <c r="K37" s="156" t="s">
        <v>1424</v>
      </c>
      <c r="L37" s="212" t="s">
        <v>1424</v>
      </c>
      <c r="M37" s="156" t="s">
        <v>1424</v>
      </c>
      <c r="N37" s="156" t="s">
        <v>1424</v>
      </c>
    </row>
    <row r="38" spans="1:14" x14ac:dyDescent="0.2">
      <c r="A38" s="315"/>
      <c r="B38" s="18" t="s">
        <v>794</v>
      </c>
      <c r="C38" s="155">
        <v>64969</v>
      </c>
      <c r="D38" s="155">
        <v>1501</v>
      </c>
      <c r="E38" s="210">
        <v>0.62590000000000001</v>
      </c>
      <c r="F38" s="155">
        <v>65909</v>
      </c>
      <c r="G38" s="210">
        <v>1</v>
      </c>
      <c r="H38" s="155">
        <v>516</v>
      </c>
      <c r="I38" s="210">
        <v>0.3372</v>
      </c>
      <c r="J38" s="155" t="s">
        <v>1424</v>
      </c>
      <c r="K38" s="155">
        <v>102682</v>
      </c>
      <c r="L38" s="210">
        <v>1.5599999999999999E-2</v>
      </c>
      <c r="M38" s="155">
        <v>21534</v>
      </c>
      <c r="N38" s="155">
        <v>21855</v>
      </c>
    </row>
    <row r="39" spans="1:14" ht="21" customHeight="1" x14ac:dyDescent="0.2">
      <c r="A39" s="311" t="s">
        <v>806</v>
      </c>
      <c r="B39" s="312"/>
      <c r="C39" s="208">
        <v>6658518</v>
      </c>
      <c r="D39" s="208">
        <v>3552351</v>
      </c>
      <c r="E39" s="165">
        <v>0.91510000000000002</v>
      </c>
      <c r="F39" s="208">
        <v>9909440</v>
      </c>
      <c r="G39" s="165">
        <v>1.41E-2</v>
      </c>
      <c r="H39" s="208">
        <v>58516</v>
      </c>
      <c r="I39" s="165">
        <v>0.32019999999999998</v>
      </c>
      <c r="J39" s="208" t="s">
        <v>1424</v>
      </c>
      <c r="K39" s="208">
        <v>2094990</v>
      </c>
      <c r="L39" s="165">
        <v>2.0999999999999999E-3</v>
      </c>
      <c r="M39" s="208">
        <v>39837</v>
      </c>
      <c r="N39" s="208">
        <v>50802</v>
      </c>
    </row>
    <row r="40" spans="1:14" ht="21" customHeight="1" x14ac:dyDescent="0.2">
      <c r="A40" s="311" t="s">
        <v>795</v>
      </c>
      <c r="B40" s="312"/>
      <c r="C40" s="208">
        <v>9612825</v>
      </c>
      <c r="D40" s="208">
        <v>9778510</v>
      </c>
      <c r="E40" s="165">
        <v>0.9032</v>
      </c>
      <c r="F40" s="208">
        <v>18444928</v>
      </c>
      <c r="G40" s="209"/>
      <c r="H40" s="208">
        <v>74881</v>
      </c>
      <c r="I40" s="209"/>
      <c r="J40" s="208" t="s">
        <v>1424</v>
      </c>
      <c r="K40" s="208">
        <v>3545220</v>
      </c>
      <c r="L40" s="165">
        <v>1.9E-3</v>
      </c>
      <c r="M40" s="208">
        <v>58661</v>
      </c>
      <c r="N40" s="208">
        <v>73625</v>
      </c>
    </row>
  </sheetData>
  <mergeCells count="6">
    <mergeCell ref="A40:B40"/>
    <mergeCell ref="A2:N2"/>
    <mergeCell ref="A22:A38"/>
    <mergeCell ref="A39:B39"/>
    <mergeCell ref="A4:A20"/>
    <mergeCell ref="A21:B21"/>
  </mergeCells>
  <hyperlinks>
    <hyperlink ref="A1" location="Forside!A1" display="Tilbage til forside" xr:uid="{635025BA-19E5-4761-BBC2-A584B011F67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5D5E-4E4F-473C-9FA6-98D05F094B75}">
  <dimension ref="A1:G19"/>
  <sheetViews>
    <sheetView workbookViewId="0"/>
  </sheetViews>
  <sheetFormatPr defaultRowHeight="14.25" x14ac:dyDescent="0.2"/>
  <cols>
    <col min="1" max="1" width="9.140625" style="21" customWidth="1"/>
    <col min="2" max="2" width="78" style="21" bestFit="1" customWidth="1"/>
    <col min="3" max="7" width="26.28515625" style="21" customWidth="1"/>
    <col min="8" max="16384" width="9.140625" style="21"/>
  </cols>
  <sheetData>
    <row r="1" spans="1:7" s="23" customFormat="1" ht="15" x14ac:dyDescent="0.25">
      <c r="A1" s="94" t="s">
        <v>1042</v>
      </c>
    </row>
    <row r="2" spans="1:7" ht="25.5" customHeight="1" x14ac:dyDescent="0.2">
      <c r="A2" s="318" t="s">
        <v>769</v>
      </c>
      <c r="B2" s="319"/>
      <c r="C2" s="320"/>
      <c r="D2" s="320"/>
      <c r="E2" s="320"/>
      <c r="F2" s="320"/>
      <c r="G2" s="321"/>
    </row>
    <row r="3" spans="1:7" s="42" customFormat="1" ht="63" x14ac:dyDescent="0.2">
      <c r="A3" s="316" t="s">
        <v>1150</v>
      </c>
      <c r="B3" s="317"/>
      <c r="C3" s="72" t="s">
        <v>782</v>
      </c>
      <c r="D3" s="72" t="s">
        <v>783</v>
      </c>
      <c r="E3" s="72" t="s">
        <v>784</v>
      </c>
      <c r="F3" s="72" t="s">
        <v>785</v>
      </c>
      <c r="G3" s="72" t="s">
        <v>786</v>
      </c>
    </row>
    <row r="4" spans="1:7" x14ac:dyDescent="0.2">
      <c r="A4" s="17">
        <v>1</v>
      </c>
      <c r="B4" s="18" t="s">
        <v>770</v>
      </c>
      <c r="C4" s="135" t="s">
        <v>1424</v>
      </c>
      <c r="D4" s="135">
        <v>13305182</v>
      </c>
      <c r="E4" s="166">
        <v>1</v>
      </c>
      <c r="F4" s="166" t="s">
        <v>1424</v>
      </c>
      <c r="G4" s="166" t="s">
        <v>1424</v>
      </c>
    </row>
    <row r="5" spans="1:7" s="47" customFormat="1" x14ac:dyDescent="0.2">
      <c r="A5" s="46">
        <v>1.1000000000000001</v>
      </c>
      <c r="B5" s="40" t="s">
        <v>771</v>
      </c>
      <c r="C5" s="51"/>
      <c r="D5" s="136" t="s">
        <v>1424</v>
      </c>
      <c r="E5" s="167" t="s">
        <v>1424</v>
      </c>
      <c r="F5" s="167" t="s">
        <v>1424</v>
      </c>
      <c r="G5" s="167" t="s">
        <v>1424</v>
      </c>
    </row>
    <row r="6" spans="1:7" s="47" customFormat="1" x14ac:dyDescent="0.2">
      <c r="A6" s="46">
        <v>1.2</v>
      </c>
      <c r="B6" s="40" t="s">
        <v>772</v>
      </c>
      <c r="C6" s="51"/>
      <c r="D6" s="136" t="s">
        <v>1424</v>
      </c>
      <c r="E6" s="167" t="s">
        <v>1424</v>
      </c>
      <c r="F6" s="167" t="s">
        <v>1424</v>
      </c>
      <c r="G6" s="167" t="s">
        <v>1424</v>
      </c>
    </row>
    <row r="7" spans="1:7" x14ac:dyDescent="0.2">
      <c r="A7" s="17">
        <v>2</v>
      </c>
      <c r="B7" s="18" t="s">
        <v>436</v>
      </c>
      <c r="C7" s="135" t="s">
        <v>1424</v>
      </c>
      <c r="D7" s="135">
        <v>420515</v>
      </c>
      <c r="E7" s="166">
        <v>1</v>
      </c>
      <c r="F7" s="166" t="s">
        <v>1424</v>
      </c>
      <c r="G7" s="166" t="s">
        <v>1424</v>
      </c>
    </row>
    <row r="8" spans="1:7" x14ac:dyDescent="0.2">
      <c r="A8" s="17">
        <v>3</v>
      </c>
      <c r="B8" s="18" t="s">
        <v>441</v>
      </c>
      <c r="C8" s="135" t="s">
        <v>1424</v>
      </c>
      <c r="D8" s="135">
        <v>2692425</v>
      </c>
      <c r="E8" s="166">
        <v>1</v>
      </c>
      <c r="F8" s="166" t="s">
        <v>1424</v>
      </c>
      <c r="G8" s="166" t="s">
        <v>1424</v>
      </c>
    </row>
    <row r="9" spans="1:7" s="47" customFormat="1" x14ac:dyDescent="0.2">
      <c r="A9" s="46">
        <v>3.1</v>
      </c>
      <c r="B9" s="40" t="s">
        <v>773</v>
      </c>
      <c r="C9" s="51"/>
      <c r="D9" s="136" t="s">
        <v>1424</v>
      </c>
      <c r="E9" s="167" t="s">
        <v>1424</v>
      </c>
      <c r="F9" s="167" t="s">
        <v>1424</v>
      </c>
      <c r="G9" s="167" t="s">
        <v>1424</v>
      </c>
    </row>
    <row r="10" spans="1:7" s="47" customFormat="1" x14ac:dyDescent="0.2">
      <c r="A10" s="46">
        <v>3.2</v>
      </c>
      <c r="B10" s="40" t="s">
        <v>774</v>
      </c>
      <c r="C10" s="51"/>
      <c r="D10" s="136" t="s">
        <v>1424</v>
      </c>
      <c r="E10" s="167" t="s">
        <v>1424</v>
      </c>
      <c r="F10" s="167" t="s">
        <v>1424</v>
      </c>
      <c r="G10" s="167" t="s">
        <v>1424</v>
      </c>
    </row>
    <row r="11" spans="1:7" x14ac:dyDescent="0.2">
      <c r="A11" s="17">
        <v>4</v>
      </c>
      <c r="B11" s="18" t="s">
        <v>750</v>
      </c>
      <c r="C11" s="135">
        <v>19391334</v>
      </c>
      <c r="D11" s="135">
        <v>22751428</v>
      </c>
      <c r="E11" s="166" t="s">
        <v>1424</v>
      </c>
      <c r="F11" s="166">
        <v>0.85199999999999998</v>
      </c>
      <c r="G11" s="166">
        <v>0.14799999999999999</v>
      </c>
    </row>
    <row r="12" spans="1:7" s="47" customFormat="1" x14ac:dyDescent="0.2">
      <c r="A12" s="46">
        <v>4.0999999999999996</v>
      </c>
      <c r="B12" s="40" t="s">
        <v>775</v>
      </c>
      <c r="C12" s="51"/>
      <c r="D12" s="136" t="s">
        <v>1424</v>
      </c>
      <c r="E12" s="167" t="s">
        <v>1424</v>
      </c>
      <c r="F12" s="167" t="s">
        <v>1424</v>
      </c>
      <c r="G12" s="167" t="s">
        <v>1424</v>
      </c>
    </row>
    <row r="13" spans="1:7" s="47" customFormat="1" x14ac:dyDescent="0.2">
      <c r="A13" s="46">
        <v>4.2</v>
      </c>
      <c r="B13" s="40" t="s">
        <v>776</v>
      </c>
      <c r="C13" s="51"/>
      <c r="D13" s="136">
        <v>9180466</v>
      </c>
      <c r="E13" s="167" t="s">
        <v>1424</v>
      </c>
      <c r="F13" s="167">
        <v>1</v>
      </c>
      <c r="G13" s="167" t="s">
        <v>1424</v>
      </c>
    </row>
    <row r="14" spans="1:7" s="47" customFormat="1" x14ac:dyDescent="0.2">
      <c r="A14" s="46">
        <v>4.3</v>
      </c>
      <c r="B14" s="40" t="s">
        <v>777</v>
      </c>
      <c r="C14" s="51"/>
      <c r="D14" s="136" t="s">
        <v>1424</v>
      </c>
      <c r="E14" s="167" t="s">
        <v>1424</v>
      </c>
      <c r="F14" s="167" t="s">
        <v>1424</v>
      </c>
      <c r="G14" s="167" t="s">
        <v>1424</v>
      </c>
    </row>
    <row r="15" spans="1:7" s="47" customFormat="1" x14ac:dyDescent="0.2">
      <c r="A15" s="46">
        <v>4.4000000000000004</v>
      </c>
      <c r="B15" s="40" t="s">
        <v>778</v>
      </c>
      <c r="C15" s="51"/>
      <c r="D15" s="136" t="s">
        <v>1424</v>
      </c>
      <c r="E15" s="167" t="s">
        <v>1424</v>
      </c>
      <c r="F15" s="167" t="s">
        <v>1424</v>
      </c>
      <c r="G15" s="167" t="s">
        <v>1424</v>
      </c>
    </row>
    <row r="16" spans="1:7" s="47" customFormat="1" x14ac:dyDescent="0.2">
      <c r="A16" s="46">
        <v>4.5</v>
      </c>
      <c r="B16" s="40" t="s">
        <v>779</v>
      </c>
      <c r="C16" s="51"/>
      <c r="D16" s="136">
        <v>13570962</v>
      </c>
      <c r="E16" s="167" t="s">
        <v>1424</v>
      </c>
      <c r="F16" s="167">
        <v>0.752</v>
      </c>
      <c r="G16" s="167">
        <v>0.248</v>
      </c>
    </row>
    <row r="17" spans="1:7" x14ac:dyDescent="0.2">
      <c r="A17" s="17">
        <v>5</v>
      </c>
      <c r="B17" s="18" t="s">
        <v>754</v>
      </c>
      <c r="C17" s="135" t="s">
        <v>1424</v>
      </c>
      <c r="D17" s="135" t="s">
        <v>1424</v>
      </c>
      <c r="E17" s="166" t="s">
        <v>1424</v>
      </c>
      <c r="F17" s="166" t="s">
        <v>1424</v>
      </c>
      <c r="G17" s="166" t="s">
        <v>1424</v>
      </c>
    </row>
    <row r="18" spans="1:7" x14ac:dyDescent="0.2">
      <c r="A18" s="17">
        <v>6</v>
      </c>
      <c r="B18" s="18" t="s">
        <v>780</v>
      </c>
      <c r="C18" s="135">
        <v>540322</v>
      </c>
      <c r="D18" s="135">
        <v>540322</v>
      </c>
      <c r="E18" s="166" t="s">
        <v>1424</v>
      </c>
      <c r="F18" s="166">
        <v>1</v>
      </c>
      <c r="G18" s="166" t="s">
        <v>1424</v>
      </c>
    </row>
    <row r="19" spans="1:7" s="32" customFormat="1" x14ac:dyDescent="0.2">
      <c r="A19" s="29">
        <v>7</v>
      </c>
      <c r="B19" s="30" t="s">
        <v>781</v>
      </c>
      <c r="C19" s="137">
        <v>19931656</v>
      </c>
      <c r="D19" s="137">
        <v>39709872</v>
      </c>
      <c r="E19" s="168">
        <v>0.41299999999999998</v>
      </c>
      <c r="F19" s="168">
        <v>0.502</v>
      </c>
      <c r="G19" s="168">
        <v>8.5000000000000006E-2</v>
      </c>
    </row>
  </sheetData>
  <mergeCells count="2">
    <mergeCell ref="A3:B3"/>
    <mergeCell ref="A2:G2"/>
  </mergeCells>
  <hyperlinks>
    <hyperlink ref="A1" location="Forside!A1" display="Tilbage til forside" xr:uid="{C4E59315-22E3-4228-B231-033218DB4E42}"/>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E76F-5A05-40CB-BFF5-93873232DE9B}">
  <dimension ref="A1:P19"/>
  <sheetViews>
    <sheetView workbookViewId="0"/>
  </sheetViews>
  <sheetFormatPr defaultRowHeight="14.25" x14ac:dyDescent="0.2"/>
  <cols>
    <col min="1" max="1" width="9.140625" style="21" customWidth="1"/>
    <col min="2" max="2" width="39.42578125" style="21" customWidth="1"/>
    <col min="3" max="3" width="14.7109375" style="21" bestFit="1" customWidth="1"/>
    <col min="4" max="4" width="16.5703125" style="21" bestFit="1" customWidth="1"/>
    <col min="5" max="5" width="17.5703125" style="21" customWidth="1"/>
    <col min="6" max="6" width="15.7109375" style="21" bestFit="1" customWidth="1"/>
    <col min="7" max="8" width="15.28515625" style="21" bestFit="1" customWidth="1"/>
    <col min="9" max="9" width="17.5703125" style="21" customWidth="1"/>
    <col min="10" max="10" width="15.28515625" style="21" bestFit="1" customWidth="1"/>
    <col min="11" max="11" width="17.5703125" style="21" customWidth="1"/>
    <col min="12" max="12" width="16.28515625" style="21" bestFit="1" customWidth="1"/>
    <col min="13" max="13" width="15.28515625" style="21" bestFit="1" customWidth="1"/>
    <col min="14" max="14" width="17.5703125" style="21" customWidth="1"/>
    <col min="15" max="15" width="23.140625" style="21" bestFit="1" customWidth="1"/>
    <col min="16" max="16" width="24" style="21" bestFit="1" customWidth="1"/>
    <col min="17" max="16384" width="9.140625" style="21"/>
  </cols>
  <sheetData>
    <row r="1" spans="1:16" s="23" customFormat="1" ht="15" x14ac:dyDescent="0.25">
      <c r="A1" s="94" t="s">
        <v>1042</v>
      </c>
    </row>
    <row r="2" spans="1:16" ht="25.5" customHeight="1" x14ac:dyDescent="0.2">
      <c r="A2" s="244" t="s">
        <v>889</v>
      </c>
      <c r="B2" s="245"/>
      <c r="C2" s="245"/>
      <c r="D2" s="245"/>
      <c r="E2" s="245"/>
      <c r="F2" s="245"/>
      <c r="G2" s="245"/>
      <c r="H2" s="245"/>
      <c r="I2" s="245"/>
      <c r="J2" s="245"/>
      <c r="K2" s="245"/>
      <c r="L2" s="245"/>
      <c r="M2" s="245"/>
      <c r="N2" s="245"/>
      <c r="O2" s="245"/>
      <c r="P2" s="246"/>
    </row>
    <row r="3" spans="1:16" s="42" customFormat="1" ht="42" customHeight="1" x14ac:dyDescent="0.2">
      <c r="A3" s="306" t="s">
        <v>1151</v>
      </c>
      <c r="B3" s="307"/>
      <c r="C3" s="322" t="s">
        <v>1175</v>
      </c>
      <c r="D3" s="304" t="s">
        <v>807</v>
      </c>
      <c r="E3" s="310"/>
      <c r="F3" s="310"/>
      <c r="G3" s="310"/>
      <c r="H3" s="310"/>
      <c r="I3" s="310"/>
      <c r="J3" s="310"/>
      <c r="K3" s="310"/>
      <c r="L3" s="310"/>
      <c r="M3" s="310"/>
      <c r="N3" s="305"/>
      <c r="O3" s="304" t="s">
        <v>808</v>
      </c>
      <c r="P3" s="305"/>
    </row>
    <row r="4" spans="1:16" s="42" customFormat="1" ht="24" customHeight="1" x14ac:dyDescent="0.2">
      <c r="A4" s="325"/>
      <c r="B4" s="326"/>
      <c r="C4" s="323"/>
      <c r="D4" s="304" t="s">
        <v>809</v>
      </c>
      <c r="E4" s="310"/>
      <c r="F4" s="310"/>
      <c r="G4" s="310"/>
      <c r="H4" s="310"/>
      <c r="I4" s="310"/>
      <c r="J4" s="310"/>
      <c r="K4" s="310"/>
      <c r="L4" s="305"/>
      <c r="M4" s="304" t="s">
        <v>810</v>
      </c>
      <c r="N4" s="305"/>
      <c r="O4" s="322" t="s">
        <v>817</v>
      </c>
      <c r="P4" s="322" t="s">
        <v>818</v>
      </c>
    </row>
    <row r="5" spans="1:16" s="42" customFormat="1" ht="28.5" customHeight="1" x14ac:dyDescent="0.2">
      <c r="A5" s="325"/>
      <c r="B5" s="326"/>
      <c r="C5" s="323"/>
      <c r="D5" s="322" t="s">
        <v>1082</v>
      </c>
      <c r="E5" s="327" t="s">
        <v>1176</v>
      </c>
      <c r="F5" s="144"/>
      <c r="G5" s="144"/>
      <c r="H5" s="145"/>
      <c r="I5" s="329" t="s">
        <v>1144</v>
      </c>
      <c r="J5" s="144"/>
      <c r="K5" s="144"/>
      <c r="L5" s="145"/>
      <c r="M5" s="322" t="s">
        <v>1177</v>
      </c>
      <c r="N5" s="322" t="s">
        <v>819</v>
      </c>
      <c r="O5" s="323"/>
      <c r="P5" s="323"/>
    </row>
    <row r="6" spans="1:16" s="42" customFormat="1" ht="63" x14ac:dyDescent="0.2">
      <c r="A6" s="308"/>
      <c r="B6" s="309"/>
      <c r="C6" s="324"/>
      <c r="D6" s="324"/>
      <c r="E6" s="328"/>
      <c r="F6" s="72" t="s">
        <v>824</v>
      </c>
      <c r="G6" s="72" t="s">
        <v>823</v>
      </c>
      <c r="H6" s="72" t="s">
        <v>822</v>
      </c>
      <c r="I6" s="330"/>
      <c r="J6" s="72" t="s">
        <v>821</v>
      </c>
      <c r="K6" s="72" t="s">
        <v>1081</v>
      </c>
      <c r="L6" s="72" t="s">
        <v>820</v>
      </c>
      <c r="M6" s="324"/>
      <c r="N6" s="324"/>
      <c r="O6" s="324"/>
      <c r="P6" s="324"/>
    </row>
    <row r="7" spans="1:16" x14ac:dyDescent="0.2">
      <c r="A7" s="17">
        <v>1</v>
      </c>
      <c r="B7" s="18" t="s">
        <v>811</v>
      </c>
      <c r="C7" s="142" t="s">
        <v>1424</v>
      </c>
      <c r="D7" s="169" t="s">
        <v>1424</v>
      </c>
      <c r="E7" s="169" t="s">
        <v>1424</v>
      </c>
      <c r="F7" s="169" t="s">
        <v>1424</v>
      </c>
      <c r="G7" s="169" t="s">
        <v>1424</v>
      </c>
      <c r="H7" s="169" t="s">
        <v>1424</v>
      </c>
      <c r="I7" s="169" t="s">
        <v>1424</v>
      </c>
      <c r="J7" s="169" t="s">
        <v>1424</v>
      </c>
      <c r="K7" s="169" t="s">
        <v>1424</v>
      </c>
      <c r="L7" s="169" t="s">
        <v>1424</v>
      </c>
      <c r="M7" s="169" t="s">
        <v>1424</v>
      </c>
      <c r="N7" s="169" t="s">
        <v>1424</v>
      </c>
      <c r="O7" s="142" t="s">
        <v>1424</v>
      </c>
      <c r="P7" s="142" t="s">
        <v>1424</v>
      </c>
    </row>
    <row r="8" spans="1:16" x14ac:dyDescent="0.2">
      <c r="A8" s="17">
        <v>2</v>
      </c>
      <c r="B8" s="18" t="s">
        <v>436</v>
      </c>
      <c r="C8" s="142" t="s">
        <v>1424</v>
      </c>
      <c r="D8" s="169" t="s">
        <v>1424</v>
      </c>
      <c r="E8" s="169" t="s">
        <v>1424</v>
      </c>
      <c r="F8" s="169" t="s">
        <v>1424</v>
      </c>
      <c r="G8" s="169" t="s">
        <v>1424</v>
      </c>
      <c r="H8" s="169" t="s">
        <v>1424</v>
      </c>
      <c r="I8" s="169" t="s">
        <v>1424</v>
      </c>
      <c r="J8" s="169" t="s">
        <v>1424</v>
      </c>
      <c r="K8" s="169" t="s">
        <v>1424</v>
      </c>
      <c r="L8" s="169" t="s">
        <v>1424</v>
      </c>
      <c r="M8" s="169" t="s">
        <v>1424</v>
      </c>
      <c r="N8" s="169" t="s">
        <v>1424</v>
      </c>
      <c r="O8" s="142" t="s">
        <v>1424</v>
      </c>
      <c r="P8" s="142" t="s">
        <v>1424</v>
      </c>
    </row>
    <row r="9" spans="1:16" x14ac:dyDescent="0.2">
      <c r="A9" s="17">
        <v>3</v>
      </c>
      <c r="B9" s="18" t="s">
        <v>441</v>
      </c>
      <c r="C9" s="142" t="s">
        <v>1424</v>
      </c>
      <c r="D9" s="169" t="s">
        <v>1424</v>
      </c>
      <c r="E9" s="169" t="s">
        <v>1424</v>
      </c>
      <c r="F9" s="169" t="s">
        <v>1424</v>
      </c>
      <c r="G9" s="169" t="s">
        <v>1424</v>
      </c>
      <c r="H9" s="169" t="s">
        <v>1424</v>
      </c>
      <c r="I9" s="169" t="s">
        <v>1424</v>
      </c>
      <c r="J9" s="169" t="s">
        <v>1424</v>
      </c>
      <c r="K9" s="169" t="s">
        <v>1424</v>
      </c>
      <c r="L9" s="169" t="s">
        <v>1424</v>
      </c>
      <c r="M9" s="169" t="s">
        <v>1424</v>
      </c>
      <c r="N9" s="169" t="s">
        <v>1424</v>
      </c>
      <c r="O9" s="142" t="s">
        <v>1424</v>
      </c>
      <c r="P9" s="142" t="s">
        <v>1424</v>
      </c>
    </row>
    <row r="10" spans="1:16" s="47" customFormat="1" x14ac:dyDescent="0.2">
      <c r="A10" s="46">
        <v>3.1</v>
      </c>
      <c r="B10" s="40" t="s">
        <v>812</v>
      </c>
      <c r="C10" s="143" t="s">
        <v>1424</v>
      </c>
      <c r="D10" s="170" t="s">
        <v>1424</v>
      </c>
      <c r="E10" s="170" t="s">
        <v>1424</v>
      </c>
      <c r="F10" s="170" t="s">
        <v>1424</v>
      </c>
      <c r="G10" s="170" t="s">
        <v>1424</v>
      </c>
      <c r="H10" s="170" t="s">
        <v>1424</v>
      </c>
      <c r="I10" s="170" t="s">
        <v>1424</v>
      </c>
      <c r="J10" s="170" t="s">
        <v>1424</v>
      </c>
      <c r="K10" s="170" t="s">
        <v>1424</v>
      </c>
      <c r="L10" s="170" t="s">
        <v>1424</v>
      </c>
      <c r="M10" s="170" t="s">
        <v>1424</v>
      </c>
      <c r="N10" s="170" t="s">
        <v>1424</v>
      </c>
      <c r="O10" s="143" t="s">
        <v>1424</v>
      </c>
      <c r="P10" s="143" t="s">
        <v>1424</v>
      </c>
    </row>
    <row r="11" spans="1:16" x14ac:dyDescent="0.2">
      <c r="A11" s="46">
        <v>3.2</v>
      </c>
      <c r="B11" s="40" t="s">
        <v>813</v>
      </c>
      <c r="C11" s="143" t="s">
        <v>1424</v>
      </c>
      <c r="D11" s="170" t="s">
        <v>1424</v>
      </c>
      <c r="E11" s="170" t="s">
        <v>1424</v>
      </c>
      <c r="F11" s="170" t="s">
        <v>1424</v>
      </c>
      <c r="G11" s="170" t="s">
        <v>1424</v>
      </c>
      <c r="H11" s="170" t="s">
        <v>1424</v>
      </c>
      <c r="I11" s="170" t="s">
        <v>1424</v>
      </c>
      <c r="J11" s="170" t="s">
        <v>1424</v>
      </c>
      <c r="K11" s="170" t="s">
        <v>1424</v>
      </c>
      <c r="L11" s="170" t="s">
        <v>1424</v>
      </c>
      <c r="M11" s="170" t="s">
        <v>1424</v>
      </c>
      <c r="N11" s="170" t="s">
        <v>1424</v>
      </c>
      <c r="O11" s="143" t="s">
        <v>1424</v>
      </c>
      <c r="P11" s="143" t="s">
        <v>1424</v>
      </c>
    </row>
    <row r="12" spans="1:16" s="47" customFormat="1" x14ac:dyDescent="0.2">
      <c r="A12" s="46">
        <v>3.3</v>
      </c>
      <c r="B12" s="40" t="s">
        <v>814</v>
      </c>
      <c r="C12" s="143" t="s">
        <v>1424</v>
      </c>
      <c r="D12" s="170" t="s">
        <v>1424</v>
      </c>
      <c r="E12" s="170" t="s">
        <v>1424</v>
      </c>
      <c r="F12" s="170" t="s">
        <v>1424</v>
      </c>
      <c r="G12" s="170" t="s">
        <v>1424</v>
      </c>
      <c r="H12" s="170" t="s">
        <v>1424</v>
      </c>
      <c r="I12" s="170" t="s">
        <v>1424</v>
      </c>
      <c r="J12" s="170" t="s">
        <v>1424</v>
      </c>
      <c r="K12" s="170" t="s">
        <v>1424</v>
      </c>
      <c r="L12" s="170" t="s">
        <v>1424</v>
      </c>
      <c r="M12" s="170" t="s">
        <v>1424</v>
      </c>
      <c r="N12" s="170" t="s">
        <v>1424</v>
      </c>
      <c r="O12" s="143" t="s">
        <v>1424</v>
      </c>
      <c r="P12" s="143" t="s">
        <v>1424</v>
      </c>
    </row>
    <row r="13" spans="1:16" x14ac:dyDescent="0.2">
      <c r="A13" s="17">
        <v>4</v>
      </c>
      <c r="B13" s="18" t="s">
        <v>750</v>
      </c>
      <c r="C13" s="142">
        <v>8535488</v>
      </c>
      <c r="D13" s="169">
        <v>1.4E-3</v>
      </c>
      <c r="E13" s="169">
        <v>0.57820000000000005</v>
      </c>
      <c r="F13" s="169">
        <v>0.54469999999999996</v>
      </c>
      <c r="G13" s="169" t="s">
        <v>1424</v>
      </c>
      <c r="H13" s="169">
        <v>3.3500000000000002E-2</v>
      </c>
      <c r="I13" s="169" t="s">
        <v>1424</v>
      </c>
      <c r="J13" s="169" t="s">
        <v>1424</v>
      </c>
      <c r="K13" s="169" t="s">
        <v>1424</v>
      </c>
      <c r="L13" s="169" t="s">
        <v>1424</v>
      </c>
      <c r="M13" s="169" t="s">
        <v>1424</v>
      </c>
      <c r="N13" s="169" t="s">
        <v>1424</v>
      </c>
      <c r="O13" s="142" t="s">
        <v>1424</v>
      </c>
      <c r="P13" s="142">
        <v>1450230</v>
      </c>
    </row>
    <row r="14" spans="1:16" s="47" customFormat="1" x14ac:dyDescent="0.2">
      <c r="A14" s="46">
        <v>4.0999999999999996</v>
      </c>
      <c r="B14" s="40" t="s">
        <v>815</v>
      </c>
      <c r="C14" s="143" t="s">
        <v>1424</v>
      </c>
      <c r="D14" s="170" t="s">
        <v>1424</v>
      </c>
      <c r="E14" s="170" t="s">
        <v>1424</v>
      </c>
      <c r="F14" s="170" t="s">
        <v>1424</v>
      </c>
      <c r="G14" s="170" t="s">
        <v>1424</v>
      </c>
      <c r="H14" s="170" t="s">
        <v>1424</v>
      </c>
      <c r="I14" s="170" t="s">
        <v>1424</v>
      </c>
      <c r="J14" s="170" t="s">
        <v>1424</v>
      </c>
      <c r="K14" s="170" t="s">
        <v>1424</v>
      </c>
      <c r="L14" s="170" t="s">
        <v>1424</v>
      </c>
      <c r="M14" s="170" t="s">
        <v>1424</v>
      </c>
      <c r="N14" s="170" t="s">
        <v>1424</v>
      </c>
      <c r="O14" s="143" t="s">
        <v>1424</v>
      </c>
      <c r="P14" s="143" t="s">
        <v>1424</v>
      </c>
    </row>
    <row r="15" spans="1:16" s="47" customFormat="1" x14ac:dyDescent="0.2">
      <c r="A15" s="46">
        <v>4.2</v>
      </c>
      <c r="B15" s="40" t="s">
        <v>816</v>
      </c>
      <c r="C15" s="143">
        <v>8535488</v>
      </c>
      <c r="D15" s="170">
        <v>1.4E-3</v>
      </c>
      <c r="E15" s="170">
        <v>0.57820000000000005</v>
      </c>
      <c r="F15" s="170">
        <v>0.54469999999999996</v>
      </c>
      <c r="G15" s="170" t="s">
        <v>1424</v>
      </c>
      <c r="H15" s="170">
        <v>3.3500000000000002E-2</v>
      </c>
      <c r="I15" s="170" t="s">
        <v>1424</v>
      </c>
      <c r="J15" s="170" t="s">
        <v>1424</v>
      </c>
      <c r="K15" s="170" t="s">
        <v>1424</v>
      </c>
      <c r="L15" s="170" t="s">
        <v>1424</v>
      </c>
      <c r="M15" s="170" t="s">
        <v>1424</v>
      </c>
      <c r="N15" s="170" t="s">
        <v>1424</v>
      </c>
      <c r="O15" s="143" t="s">
        <v>1424</v>
      </c>
      <c r="P15" s="143">
        <v>1450230</v>
      </c>
    </row>
    <row r="16" spans="1:16" s="47" customFormat="1" x14ac:dyDescent="0.2">
      <c r="A16" s="46">
        <v>4.3</v>
      </c>
      <c r="B16" s="40" t="s">
        <v>777</v>
      </c>
      <c r="C16" s="143" t="s">
        <v>1424</v>
      </c>
      <c r="D16" s="170" t="s">
        <v>1424</v>
      </c>
      <c r="E16" s="170" t="s">
        <v>1424</v>
      </c>
      <c r="F16" s="170" t="s">
        <v>1424</v>
      </c>
      <c r="G16" s="170" t="s">
        <v>1424</v>
      </c>
      <c r="H16" s="170" t="s">
        <v>1424</v>
      </c>
      <c r="I16" s="170" t="s">
        <v>1424</v>
      </c>
      <c r="J16" s="170" t="s">
        <v>1424</v>
      </c>
      <c r="K16" s="170" t="s">
        <v>1424</v>
      </c>
      <c r="L16" s="170" t="s">
        <v>1424</v>
      </c>
      <c r="M16" s="170" t="s">
        <v>1424</v>
      </c>
      <c r="N16" s="170" t="s">
        <v>1424</v>
      </c>
      <c r="O16" s="143" t="s">
        <v>1424</v>
      </c>
      <c r="P16" s="143" t="s">
        <v>1424</v>
      </c>
    </row>
    <row r="17" spans="1:16" s="47" customFormat="1" x14ac:dyDescent="0.2">
      <c r="A17" s="46">
        <v>4.4000000000000004</v>
      </c>
      <c r="B17" s="40" t="s">
        <v>778</v>
      </c>
      <c r="C17" s="143" t="s">
        <v>1424</v>
      </c>
      <c r="D17" s="170" t="s">
        <v>1424</v>
      </c>
      <c r="E17" s="170" t="s">
        <v>1424</v>
      </c>
      <c r="F17" s="170" t="s">
        <v>1424</v>
      </c>
      <c r="G17" s="170" t="s">
        <v>1424</v>
      </c>
      <c r="H17" s="170" t="s">
        <v>1424</v>
      </c>
      <c r="I17" s="170" t="s">
        <v>1424</v>
      </c>
      <c r="J17" s="170" t="s">
        <v>1424</v>
      </c>
      <c r="K17" s="170" t="s">
        <v>1424</v>
      </c>
      <c r="L17" s="170" t="s">
        <v>1424</v>
      </c>
      <c r="M17" s="170" t="s">
        <v>1424</v>
      </c>
      <c r="N17" s="170" t="s">
        <v>1424</v>
      </c>
      <c r="O17" s="143" t="s">
        <v>1424</v>
      </c>
      <c r="P17" s="143" t="s">
        <v>1424</v>
      </c>
    </row>
    <row r="18" spans="1:16" s="47" customFormat="1" x14ac:dyDescent="0.2">
      <c r="A18" s="46">
        <v>4.5</v>
      </c>
      <c r="B18" s="40" t="s">
        <v>779</v>
      </c>
      <c r="C18" s="143">
        <v>9909440</v>
      </c>
      <c r="D18" s="170">
        <v>0</v>
      </c>
      <c r="E18" s="170">
        <v>0.69240000000000002</v>
      </c>
      <c r="F18" s="170">
        <v>1.6000000000000001E-3</v>
      </c>
      <c r="G18" s="170" t="s">
        <v>1424</v>
      </c>
      <c r="H18" s="170">
        <v>0.69079999999999997</v>
      </c>
      <c r="I18" s="170" t="s">
        <v>1424</v>
      </c>
      <c r="J18" s="170" t="s">
        <v>1424</v>
      </c>
      <c r="K18" s="170" t="s">
        <v>1424</v>
      </c>
      <c r="L18" s="170" t="s">
        <v>1424</v>
      </c>
      <c r="M18" s="170" t="s">
        <v>1424</v>
      </c>
      <c r="N18" s="170" t="s">
        <v>1424</v>
      </c>
      <c r="O18" s="143" t="s">
        <v>1424</v>
      </c>
      <c r="P18" s="143">
        <v>2094990</v>
      </c>
    </row>
    <row r="19" spans="1:16" x14ac:dyDescent="0.2">
      <c r="A19" s="29">
        <v>5</v>
      </c>
      <c r="B19" s="30" t="s">
        <v>16</v>
      </c>
      <c r="C19" s="198">
        <v>18444928</v>
      </c>
      <c r="D19" s="199">
        <v>6.9999999999999999E-4</v>
      </c>
      <c r="E19" s="199">
        <v>0.63949999999999996</v>
      </c>
      <c r="F19" s="199">
        <v>0.25290000000000001</v>
      </c>
      <c r="G19" s="199" t="s">
        <v>1424</v>
      </c>
      <c r="H19" s="199">
        <v>0.3866</v>
      </c>
      <c r="I19" s="199" t="s">
        <v>1424</v>
      </c>
      <c r="J19" s="199" t="s">
        <v>1424</v>
      </c>
      <c r="K19" s="199" t="s">
        <v>1424</v>
      </c>
      <c r="L19" s="199" t="s">
        <v>1424</v>
      </c>
      <c r="M19" s="199" t="s">
        <v>1424</v>
      </c>
      <c r="N19" s="199" t="s">
        <v>1424</v>
      </c>
      <c r="O19" s="198" t="s">
        <v>1424</v>
      </c>
      <c r="P19" s="198">
        <v>3545220</v>
      </c>
    </row>
  </sheetData>
  <mergeCells count="14">
    <mergeCell ref="O3:P3"/>
    <mergeCell ref="O4:O6"/>
    <mergeCell ref="P4:P6"/>
    <mergeCell ref="A2:P2"/>
    <mergeCell ref="A3:B6"/>
    <mergeCell ref="C3:C6"/>
    <mergeCell ref="D3:N3"/>
    <mergeCell ref="D4:L4"/>
    <mergeCell ref="M4:N4"/>
    <mergeCell ref="M5:M6"/>
    <mergeCell ref="N5:N6"/>
    <mergeCell ref="D5:D6"/>
    <mergeCell ref="E5:E6"/>
    <mergeCell ref="I5:I6"/>
  </mergeCells>
  <hyperlinks>
    <hyperlink ref="A1" location="Forside!A1" display="Tilbage til forside" xr:uid="{3DB00B46-7B3F-49C7-B572-E18B20118743}"/>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7043-7B42-4F0A-95C6-2AC4DF3B0BBC}">
  <dimension ref="A1:C12"/>
  <sheetViews>
    <sheetView workbookViewId="0"/>
  </sheetViews>
  <sheetFormatPr defaultRowHeight="14.25" x14ac:dyDescent="0.2"/>
  <cols>
    <col min="1" max="1" width="9.140625" style="21"/>
    <col min="2" max="2" width="79.85546875" style="21" customWidth="1"/>
    <col min="3" max="3" width="31.140625" style="22" customWidth="1"/>
    <col min="4" max="16384" width="9.140625" style="21"/>
  </cols>
  <sheetData>
    <row r="1" spans="1:3" s="23" customFormat="1" ht="15" x14ac:dyDescent="0.25">
      <c r="A1" s="94" t="s">
        <v>1042</v>
      </c>
    </row>
    <row r="2" spans="1:3" ht="25.5" customHeight="1" x14ac:dyDescent="0.2">
      <c r="A2" s="244" t="s">
        <v>890</v>
      </c>
      <c r="B2" s="245"/>
      <c r="C2" s="246"/>
    </row>
    <row r="3" spans="1:3" x14ac:dyDescent="0.2">
      <c r="A3" s="251" t="s">
        <v>223</v>
      </c>
      <c r="B3" s="252"/>
      <c r="C3" s="24" t="s">
        <v>834</v>
      </c>
    </row>
    <row r="4" spans="1:3" s="32" customFormat="1" x14ac:dyDescent="0.2">
      <c r="A4" s="29">
        <v>1</v>
      </c>
      <c r="B4" s="30" t="s">
        <v>825</v>
      </c>
      <c r="C4" s="185">
        <v>3916874</v>
      </c>
    </row>
    <row r="5" spans="1:3" x14ac:dyDescent="0.2">
      <c r="A5" s="17">
        <v>2</v>
      </c>
      <c r="B5" s="18" t="s">
        <v>826</v>
      </c>
      <c r="C5" s="186">
        <v>-142384</v>
      </c>
    </row>
    <row r="6" spans="1:3" x14ac:dyDescent="0.2">
      <c r="A6" s="17">
        <v>3</v>
      </c>
      <c r="B6" s="18" t="s">
        <v>827</v>
      </c>
      <c r="C6" s="186">
        <v>-229270</v>
      </c>
    </row>
    <row r="7" spans="1:3" x14ac:dyDescent="0.2">
      <c r="A7" s="17">
        <v>4</v>
      </c>
      <c r="B7" s="18" t="s">
        <v>828</v>
      </c>
      <c r="C7" s="186" t="s">
        <v>1424</v>
      </c>
    </row>
    <row r="8" spans="1:3" x14ac:dyDescent="0.2">
      <c r="A8" s="17">
        <v>5</v>
      </c>
      <c r="B8" s="18" t="s">
        <v>829</v>
      </c>
      <c r="C8" s="186" t="s">
        <v>1424</v>
      </c>
    </row>
    <row r="9" spans="1:3" x14ac:dyDescent="0.2">
      <c r="A9" s="17">
        <v>6</v>
      </c>
      <c r="B9" s="18" t="s">
        <v>830</v>
      </c>
      <c r="C9" s="186" t="s">
        <v>1424</v>
      </c>
    </row>
    <row r="10" spans="1:3" x14ac:dyDescent="0.2">
      <c r="A10" s="17">
        <v>7</v>
      </c>
      <c r="B10" s="18" t="s">
        <v>831</v>
      </c>
      <c r="C10" s="186" t="s">
        <v>1424</v>
      </c>
    </row>
    <row r="11" spans="1:3" x14ac:dyDescent="0.2">
      <c r="A11" s="17">
        <v>8</v>
      </c>
      <c r="B11" s="18" t="s">
        <v>832</v>
      </c>
      <c r="C11" s="186" t="s">
        <v>1424</v>
      </c>
    </row>
    <row r="12" spans="1:3" s="32" customFormat="1" x14ac:dyDescent="0.2">
      <c r="A12" s="29">
        <v>9</v>
      </c>
      <c r="B12" s="30" t="s">
        <v>833</v>
      </c>
      <c r="C12" s="185">
        <v>3545221</v>
      </c>
    </row>
  </sheetData>
  <mergeCells count="2">
    <mergeCell ref="A3:B3"/>
    <mergeCell ref="A2:C2"/>
  </mergeCells>
  <hyperlinks>
    <hyperlink ref="A1" location="Forside!A1" display="Tilbage til forside" xr:uid="{24C6A1EE-CA5B-4816-97C3-770744664B9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CF0C-4AC1-4F70-9A5B-88C1C034A0F6}">
  <dimension ref="A1:H41"/>
  <sheetViews>
    <sheetView workbookViewId="0"/>
  </sheetViews>
  <sheetFormatPr defaultRowHeight="14.25" x14ac:dyDescent="0.2"/>
  <cols>
    <col min="1" max="1" width="34.28515625" style="21" customWidth="1"/>
    <col min="2" max="2" width="27.140625" style="21" bestFit="1" customWidth="1"/>
    <col min="3" max="7" width="23.28515625" style="21" customWidth="1"/>
    <col min="8" max="8" width="23.28515625" style="42" customWidth="1"/>
    <col min="9" max="16384" width="9.140625" style="21"/>
  </cols>
  <sheetData>
    <row r="1" spans="1:8" s="23" customFormat="1" ht="15" x14ac:dyDescent="0.25">
      <c r="A1" s="94" t="s">
        <v>1042</v>
      </c>
      <c r="H1" s="41"/>
    </row>
    <row r="2" spans="1:8" ht="25.5" customHeight="1" x14ac:dyDescent="0.2">
      <c r="A2" s="244" t="s">
        <v>891</v>
      </c>
      <c r="B2" s="245"/>
      <c r="C2" s="245"/>
      <c r="D2" s="245"/>
      <c r="E2" s="245"/>
      <c r="F2" s="245"/>
      <c r="G2" s="245"/>
      <c r="H2" s="246"/>
    </row>
    <row r="3" spans="1:8" s="42" customFormat="1" ht="37.5" customHeight="1" x14ac:dyDescent="0.2">
      <c r="A3" s="333" t="s">
        <v>1314</v>
      </c>
      <c r="B3" s="266" t="s">
        <v>835</v>
      </c>
      <c r="C3" s="302" t="s">
        <v>1124</v>
      </c>
      <c r="D3" s="305"/>
      <c r="E3" s="331" t="s">
        <v>836</v>
      </c>
      <c r="F3" s="331" t="s">
        <v>797</v>
      </c>
      <c r="G3" s="331" t="s">
        <v>837</v>
      </c>
      <c r="H3" s="266" t="s">
        <v>1178</v>
      </c>
    </row>
    <row r="4" spans="1:8" s="42" customFormat="1" ht="31.5" x14ac:dyDescent="0.2">
      <c r="A4" s="334"/>
      <c r="B4" s="267"/>
      <c r="C4" s="68"/>
      <c r="D4" s="72" t="s">
        <v>838</v>
      </c>
      <c r="E4" s="332"/>
      <c r="F4" s="332"/>
      <c r="G4" s="332"/>
      <c r="H4" s="267"/>
    </row>
    <row r="5" spans="1:8" ht="14.25" customHeight="1" x14ac:dyDescent="0.2">
      <c r="A5" s="313" t="s">
        <v>803</v>
      </c>
      <c r="B5" s="18" t="s">
        <v>787</v>
      </c>
      <c r="C5" s="155">
        <v>5952</v>
      </c>
      <c r="D5" s="155">
        <v>2</v>
      </c>
      <c r="E5" s="210">
        <v>2.9999999999999997E-4</v>
      </c>
      <c r="F5" s="210">
        <v>8.9999999999999998E-4</v>
      </c>
      <c r="G5" s="210">
        <v>8.9999999999999998E-4</v>
      </c>
      <c r="H5" s="210">
        <v>2.0000000000000001E-4</v>
      </c>
    </row>
    <row r="6" spans="1:8" x14ac:dyDescent="0.2">
      <c r="A6" s="314"/>
      <c r="B6" s="40" t="s">
        <v>1303</v>
      </c>
      <c r="C6" s="156">
        <v>2751</v>
      </c>
      <c r="D6" s="156">
        <v>1</v>
      </c>
      <c r="E6" s="212">
        <v>4.0000000000000002E-4</v>
      </c>
      <c r="F6" s="212">
        <v>6.9999999999999999E-4</v>
      </c>
      <c r="G6" s="212">
        <v>6.9999999999999999E-4</v>
      </c>
      <c r="H6" s="212">
        <v>2.0000000000000001E-4</v>
      </c>
    </row>
    <row r="7" spans="1:8" x14ac:dyDescent="0.2">
      <c r="A7" s="314"/>
      <c r="B7" s="40" t="s">
        <v>1304</v>
      </c>
      <c r="C7" s="156">
        <v>3201</v>
      </c>
      <c r="D7" s="156">
        <v>1</v>
      </c>
      <c r="E7" s="212">
        <v>2.9999999999999997E-4</v>
      </c>
      <c r="F7" s="212">
        <v>1.1000000000000001E-3</v>
      </c>
      <c r="G7" s="212">
        <v>1.1000000000000001E-3</v>
      </c>
      <c r="H7" s="212">
        <v>2.0000000000000001E-4</v>
      </c>
    </row>
    <row r="8" spans="1:8" x14ac:dyDescent="0.2">
      <c r="A8" s="314"/>
      <c r="B8" s="18" t="s">
        <v>788</v>
      </c>
      <c r="C8" s="155">
        <v>3822</v>
      </c>
      <c r="D8" s="155" t="s">
        <v>1424</v>
      </c>
      <c r="E8" s="210" t="s">
        <v>1424</v>
      </c>
      <c r="F8" s="210">
        <v>1.5E-3</v>
      </c>
      <c r="G8" s="210">
        <v>1.5E-3</v>
      </c>
      <c r="H8" s="210">
        <v>1E-4</v>
      </c>
    </row>
    <row r="9" spans="1:8" x14ac:dyDescent="0.2">
      <c r="A9" s="314"/>
      <c r="B9" s="18" t="s">
        <v>789</v>
      </c>
      <c r="C9" s="155">
        <v>5921</v>
      </c>
      <c r="D9" s="155">
        <v>3</v>
      </c>
      <c r="E9" s="210">
        <v>5.0000000000000001E-4</v>
      </c>
      <c r="F9" s="210">
        <v>3.8999999999999998E-3</v>
      </c>
      <c r="G9" s="210">
        <v>3.8999999999999998E-3</v>
      </c>
      <c r="H9" s="210">
        <v>8.0000000000000004E-4</v>
      </c>
    </row>
    <row r="10" spans="1:8" x14ac:dyDescent="0.2">
      <c r="A10" s="314"/>
      <c r="B10" s="18" t="s">
        <v>790</v>
      </c>
      <c r="C10" s="155" t="s">
        <v>1424</v>
      </c>
      <c r="D10" s="155" t="s">
        <v>1424</v>
      </c>
      <c r="E10" s="210" t="s">
        <v>1424</v>
      </c>
      <c r="F10" s="210" t="s">
        <v>1424</v>
      </c>
      <c r="G10" s="210" t="s">
        <v>1424</v>
      </c>
      <c r="H10" s="210">
        <v>2.5999999999999999E-3</v>
      </c>
    </row>
    <row r="11" spans="1:8" x14ac:dyDescent="0.2">
      <c r="A11" s="314"/>
      <c r="B11" s="18" t="s">
        <v>791</v>
      </c>
      <c r="C11" s="155">
        <v>2415</v>
      </c>
      <c r="D11" s="155">
        <v>9</v>
      </c>
      <c r="E11" s="210">
        <v>3.7000000000000002E-3</v>
      </c>
      <c r="F11" s="210">
        <v>1.09E-2</v>
      </c>
      <c r="G11" s="210">
        <v>1.0999999999999999E-2</v>
      </c>
      <c r="H11" s="210">
        <v>2.5999999999999999E-3</v>
      </c>
    </row>
    <row r="12" spans="1:8" x14ac:dyDescent="0.2">
      <c r="A12" s="314"/>
      <c r="B12" s="40" t="s">
        <v>1305</v>
      </c>
      <c r="C12" s="156">
        <v>2415</v>
      </c>
      <c r="D12" s="156">
        <v>9</v>
      </c>
      <c r="E12" s="212">
        <v>3.7000000000000002E-3</v>
      </c>
      <c r="F12" s="212">
        <v>1.09E-2</v>
      </c>
      <c r="G12" s="212">
        <v>1.0999999999999999E-2</v>
      </c>
      <c r="H12" s="212">
        <v>2.7000000000000001E-3</v>
      </c>
    </row>
    <row r="13" spans="1:8" x14ac:dyDescent="0.2">
      <c r="A13" s="314"/>
      <c r="B13" s="40" t="s">
        <v>1306</v>
      </c>
      <c r="C13" s="156" t="s">
        <v>1424</v>
      </c>
      <c r="D13" s="156" t="s">
        <v>1424</v>
      </c>
      <c r="E13" s="212" t="s">
        <v>1424</v>
      </c>
      <c r="F13" s="212" t="s">
        <v>1424</v>
      </c>
      <c r="G13" s="212" t="s">
        <v>1424</v>
      </c>
      <c r="H13" s="212" t="s">
        <v>1424</v>
      </c>
    </row>
    <row r="14" spans="1:8" x14ac:dyDescent="0.2">
      <c r="A14" s="314"/>
      <c r="B14" s="18" t="s">
        <v>792</v>
      </c>
      <c r="C14" s="155">
        <v>603</v>
      </c>
      <c r="D14" s="155">
        <v>13</v>
      </c>
      <c r="E14" s="210">
        <v>2.1600000000000001E-2</v>
      </c>
      <c r="F14" s="210">
        <v>4.3200000000000002E-2</v>
      </c>
      <c r="G14" s="210">
        <v>4.2500000000000003E-2</v>
      </c>
      <c r="H14" s="210">
        <v>1.78E-2</v>
      </c>
    </row>
    <row r="15" spans="1:8" x14ac:dyDescent="0.2">
      <c r="A15" s="314"/>
      <c r="B15" s="40" t="s">
        <v>1307</v>
      </c>
      <c r="C15" s="156">
        <v>305</v>
      </c>
      <c r="D15" s="156">
        <v>4</v>
      </c>
      <c r="E15" s="212">
        <v>1.3100000000000001E-2</v>
      </c>
      <c r="F15" s="212">
        <v>2.69E-2</v>
      </c>
      <c r="G15" s="212">
        <v>2.69E-2</v>
      </c>
      <c r="H15" s="212">
        <v>8.3999999999999995E-3</v>
      </c>
    </row>
    <row r="16" spans="1:8" x14ac:dyDescent="0.2">
      <c r="A16" s="314"/>
      <c r="B16" s="40" t="s">
        <v>1308</v>
      </c>
      <c r="C16" s="156">
        <v>298</v>
      </c>
      <c r="D16" s="156">
        <v>9</v>
      </c>
      <c r="E16" s="212">
        <v>3.0200000000000001E-2</v>
      </c>
      <c r="F16" s="212">
        <v>5.8500000000000003E-2</v>
      </c>
      <c r="G16" s="212">
        <v>5.8500000000000003E-2</v>
      </c>
      <c r="H16" s="212">
        <v>2.7900000000000001E-2</v>
      </c>
    </row>
    <row r="17" spans="1:8" x14ac:dyDescent="0.2">
      <c r="A17" s="314"/>
      <c r="B17" s="18" t="s">
        <v>793</v>
      </c>
      <c r="C17" s="155">
        <v>42</v>
      </c>
      <c r="D17" s="155">
        <v>2</v>
      </c>
      <c r="E17" s="210">
        <v>4.7600000000000003E-2</v>
      </c>
      <c r="F17" s="210">
        <v>0.2457</v>
      </c>
      <c r="G17" s="210">
        <v>0.2457</v>
      </c>
      <c r="H17" s="210">
        <v>0.11509999999999999</v>
      </c>
    </row>
    <row r="18" spans="1:8" x14ac:dyDescent="0.2">
      <c r="A18" s="314"/>
      <c r="B18" s="40" t="s">
        <v>1309</v>
      </c>
      <c r="C18" s="156" t="s">
        <v>1424</v>
      </c>
      <c r="D18" s="156" t="s">
        <v>1424</v>
      </c>
      <c r="E18" s="212" t="s">
        <v>1424</v>
      </c>
      <c r="F18" s="212" t="s">
        <v>1424</v>
      </c>
      <c r="G18" s="212" t="s">
        <v>1424</v>
      </c>
      <c r="H18" s="212" t="s">
        <v>1424</v>
      </c>
    </row>
    <row r="19" spans="1:8" s="32" customFormat="1" x14ac:dyDescent="0.2">
      <c r="A19" s="314"/>
      <c r="B19" s="40" t="s">
        <v>1310</v>
      </c>
      <c r="C19" s="156">
        <v>42</v>
      </c>
      <c r="D19" s="156">
        <v>2</v>
      </c>
      <c r="E19" s="212">
        <v>4.7600000000000003E-2</v>
      </c>
      <c r="F19" s="212">
        <v>0.2457</v>
      </c>
      <c r="G19" s="212">
        <v>0.2457</v>
      </c>
      <c r="H19" s="212">
        <v>0.11509999999999999</v>
      </c>
    </row>
    <row r="20" spans="1:8" x14ac:dyDescent="0.2">
      <c r="A20" s="314"/>
      <c r="B20" s="40" t="s">
        <v>1311</v>
      </c>
      <c r="C20" s="156" t="s">
        <v>1424</v>
      </c>
      <c r="D20" s="156" t="s">
        <v>1424</v>
      </c>
      <c r="E20" s="212" t="s">
        <v>1424</v>
      </c>
      <c r="F20" s="212" t="s">
        <v>1424</v>
      </c>
      <c r="G20" s="212" t="s">
        <v>1424</v>
      </c>
      <c r="H20" s="212" t="s">
        <v>1424</v>
      </c>
    </row>
    <row r="21" spans="1:8" x14ac:dyDescent="0.2">
      <c r="A21" s="315"/>
      <c r="B21" s="18" t="s">
        <v>794</v>
      </c>
      <c r="C21" s="155">
        <v>68</v>
      </c>
      <c r="D21" s="155">
        <v>68</v>
      </c>
      <c r="E21" s="210">
        <v>1</v>
      </c>
      <c r="F21" s="210">
        <v>1</v>
      </c>
      <c r="G21" s="210">
        <v>1</v>
      </c>
      <c r="H21" s="210">
        <v>1</v>
      </c>
    </row>
    <row r="22" spans="1:8" s="32" customFormat="1" ht="21" customHeight="1" x14ac:dyDescent="0.2">
      <c r="A22" s="311" t="s">
        <v>804</v>
      </c>
      <c r="B22" s="312"/>
      <c r="C22" s="208">
        <v>27835</v>
      </c>
      <c r="D22" s="208">
        <v>123</v>
      </c>
      <c r="E22" s="165" t="s">
        <v>1424</v>
      </c>
      <c r="F22" s="165" t="s">
        <v>1424</v>
      </c>
      <c r="G22" s="165" t="s">
        <v>1424</v>
      </c>
      <c r="H22" s="165" t="s">
        <v>1424</v>
      </c>
    </row>
    <row r="23" spans="1:8" x14ac:dyDescent="0.2">
      <c r="A23" s="313" t="s">
        <v>805</v>
      </c>
      <c r="B23" s="18" t="s">
        <v>787</v>
      </c>
      <c r="C23" s="155">
        <v>23219</v>
      </c>
      <c r="D23" s="155">
        <v>7</v>
      </c>
      <c r="E23" s="210">
        <v>2.9999999999999997E-4</v>
      </c>
      <c r="F23" s="210">
        <v>8.9999999999999998E-4</v>
      </c>
      <c r="G23" s="210">
        <v>8.0000000000000004E-4</v>
      </c>
      <c r="H23" s="210">
        <v>2.9999999999999997E-4</v>
      </c>
    </row>
    <row r="24" spans="1:8" x14ac:dyDescent="0.2">
      <c r="A24" s="314"/>
      <c r="B24" s="40" t="s">
        <v>1303</v>
      </c>
      <c r="C24" s="156">
        <v>14121</v>
      </c>
      <c r="D24" s="156">
        <v>5</v>
      </c>
      <c r="E24" s="212">
        <v>4.0000000000000002E-4</v>
      </c>
      <c r="F24" s="212">
        <v>6.9999999999999999E-4</v>
      </c>
      <c r="G24" s="212">
        <v>6.9999999999999999E-4</v>
      </c>
      <c r="H24" s="212">
        <v>2.9999999999999997E-4</v>
      </c>
    </row>
    <row r="25" spans="1:8" x14ac:dyDescent="0.2">
      <c r="A25" s="314"/>
      <c r="B25" s="40" t="s">
        <v>1304</v>
      </c>
      <c r="C25" s="156">
        <v>9098</v>
      </c>
      <c r="D25" s="156">
        <v>2</v>
      </c>
      <c r="E25" s="212">
        <v>2.0000000000000001E-4</v>
      </c>
      <c r="F25" s="212">
        <v>1.1000000000000001E-3</v>
      </c>
      <c r="G25" s="212">
        <v>1.1000000000000001E-3</v>
      </c>
      <c r="H25" s="212">
        <v>2.9999999999999997E-4</v>
      </c>
    </row>
    <row r="26" spans="1:8" x14ac:dyDescent="0.2">
      <c r="A26" s="314"/>
      <c r="B26" s="18" t="s">
        <v>788</v>
      </c>
      <c r="C26" s="155">
        <v>18594</v>
      </c>
      <c r="D26" s="155">
        <v>6</v>
      </c>
      <c r="E26" s="210">
        <v>2.9999999999999997E-4</v>
      </c>
      <c r="F26" s="210">
        <v>1.5E-3</v>
      </c>
      <c r="G26" s="210">
        <v>1.5E-3</v>
      </c>
      <c r="H26" s="210">
        <v>1.1999999999999999E-3</v>
      </c>
    </row>
    <row r="27" spans="1:8" x14ac:dyDescent="0.2">
      <c r="A27" s="314"/>
      <c r="B27" s="18" t="s">
        <v>789</v>
      </c>
      <c r="C27" s="155">
        <v>19513</v>
      </c>
      <c r="D27" s="155">
        <v>24</v>
      </c>
      <c r="E27" s="210">
        <v>1.1999999999999999E-3</v>
      </c>
      <c r="F27" s="210">
        <v>4.1000000000000003E-3</v>
      </c>
      <c r="G27" s="210">
        <v>4.4000000000000003E-3</v>
      </c>
      <c r="H27" s="210">
        <v>1.2999999999999999E-3</v>
      </c>
    </row>
    <row r="28" spans="1:8" x14ac:dyDescent="0.2">
      <c r="A28" s="314"/>
      <c r="B28" s="18" t="s">
        <v>790</v>
      </c>
      <c r="C28" s="155" t="s">
        <v>1424</v>
      </c>
      <c r="D28" s="155" t="s">
        <v>1424</v>
      </c>
      <c r="E28" s="210" t="s">
        <v>1424</v>
      </c>
      <c r="F28" s="210" t="s">
        <v>1424</v>
      </c>
      <c r="G28" s="210" t="s">
        <v>1424</v>
      </c>
      <c r="H28" s="210">
        <v>3.0000000000000001E-3</v>
      </c>
    </row>
    <row r="29" spans="1:8" x14ac:dyDescent="0.2">
      <c r="A29" s="314"/>
      <c r="B29" s="18" t="s">
        <v>791</v>
      </c>
      <c r="C29" s="155">
        <v>10957</v>
      </c>
      <c r="D29" s="155">
        <v>61</v>
      </c>
      <c r="E29" s="210">
        <v>5.5999999999999999E-3</v>
      </c>
      <c r="F29" s="210">
        <v>1.11E-2</v>
      </c>
      <c r="G29" s="210">
        <v>1.18E-2</v>
      </c>
      <c r="H29" s="210">
        <v>5.1000000000000004E-3</v>
      </c>
    </row>
    <row r="30" spans="1:8" x14ac:dyDescent="0.2">
      <c r="A30" s="314"/>
      <c r="B30" s="40" t="s">
        <v>1305</v>
      </c>
      <c r="C30" s="156">
        <v>10957</v>
      </c>
      <c r="D30" s="156">
        <v>61</v>
      </c>
      <c r="E30" s="212">
        <v>5.5999999999999999E-3</v>
      </c>
      <c r="F30" s="212">
        <v>1.11E-2</v>
      </c>
      <c r="G30" s="212">
        <v>1.18E-2</v>
      </c>
      <c r="H30" s="212">
        <v>5.0000000000000001E-3</v>
      </c>
    </row>
    <row r="31" spans="1:8" x14ac:dyDescent="0.2">
      <c r="A31" s="314"/>
      <c r="B31" s="40" t="s">
        <v>1306</v>
      </c>
      <c r="C31" s="156" t="s">
        <v>1424</v>
      </c>
      <c r="D31" s="156" t="s">
        <v>1424</v>
      </c>
      <c r="E31" s="212" t="s">
        <v>1424</v>
      </c>
      <c r="F31" s="212" t="s">
        <v>1424</v>
      </c>
      <c r="G31" s="212" t="s">
        <v>1424</v>
      </c>
      <c r="H31" s="212">
        <v>7.4000000000000003E-3</v>
      </c>
    </row>
    <row r="32" spans="1:8" x14ac:dyDescent="0.2">
      <c r="A32" s="314"/>
      <c r="B32" s="18" t="s">
        <v>792</v>
      </c>
      <c r="C32" s="155">
        <v>2000</v>
      </c>
      <c r="D32" s="155">
        <v>97</v>
      </c>
      <c r="E32" s="210">
        <v>4.8500000000000001E-2</v>
      </c>
      <c r="F32" s="210">
        <v>4.0300000000000002E-2</v>
      </c>
      <c r="G32" s="210">
        <v>4.2000000000000003E-2</v>
      </c>
      <c r="H32" s="210">
        <v>3.0599999999999999E-2</v>
      </c>
    </row>
    <row r="33" spans="1:8" x14ac:dyDescent="0.2">
      <c r="A33" s="314"/>
      <c r="B33" s="40" t="s">
        <v>1307</v>
      </c>
      <c r="C33" s="156">
        <v>1045</v>
      </c>
      <c r="D33" s="156">
        <v>36</v>
      </c>
      <c r="E33" s="212">
        <v>3.4500000000000003E-2</v>
      </c>
      <c r="F33" s="212">
        <v>2.69E-2</v>
      </c>
      <c r="G33" s="212">
        <v>2.69E-2</v>
      </c>
      <c r="H33" s="212">
        <v>2.24E-2</v>
      </c>
    </row>
    <row r="34" spans="1:8" x14ac:dyDescent="0.2">
      <c r="A34" s="314"/>
      <c r="B34" s="40" t="s">
        <v>1308</v>
      </c>
      <c r="C34" s="156">
        <v>955</v>
      </c>
      <c r="D34" s="156">
        <v>61</v>
      </c>
      <c r="E34" s="212">
        <v>6.3899999999999998E-2</v>
      </c>
      <c r="F34" s="212">
        <v>5.8500000000000003E-2</v>
      </c>
      <c r="G34" s="212">
        <v>5.8500000000000003E-2</v>
      </c>
      <c r="H34" s="212">
        <v>4.1799999999999997E-2</v>
      </c>
    </row>
    <row r="35" spans="1:8" x14ac:dyDescent="0.2">
      <c r="A35" s="314"/>
      <c r="B35" s="18" t="s">
        <v>793</v>
      </c>
      <c r="C35" s="155">
        <v>617</v>
      </c>
      <c r="D35" s="155">
        <v>52</v>
      </c>
      <c r="E35" s="210">
        <v>8.43E-2</v>
      </c>
      <c r="F35" s="210">
        <v>0.2457</v>
      </c>
      <c r="G35" s="210">
        <v>0.2457</v>
      </c>
      <c r="H35" s="210">
        <v>8.0600000000000005E-2</v>
      </c>
    </row>
    <row r="36" spans="1:8" x14ac:dyDescent="0.2">
      <c r="A36" s="314"/>
      <c r="B36" s="40" t="s">
        <v>1309</v>
      </c>
      <c r="C36" s="156" t="s">
        <v>1424</v>
      </c>
      <c r="D36" s="156" t="s">
        <v>1424</v>
      </c>
      <c r="E36" s="212" t="s">
        <v>1424</v>
      </c>
      <c r="F36" s="212" t="s">
        <v>1424</v>
      </c>
      <c r="G36" s="212" t="s">
        <v>1424</v>
      </c>
      <c r="H36" s="212" t="s">
        <v>1424</v>
      </c>
    </row>
    <row r="37" spans="1:8" s="32" customFormat="1" x14ac:dyDescent="0.2">
      <c r="A37" s="314"/>
      <c r="B37" s="40" t="s">
        <v>1310</v>
      </c>
      <c r="C37" s="156">
        <v>617</v>
      </c>
      <c r="D37" s="156">
        <v>52</v>
      </c>
      <c r="E37" s="212">
        <v>8.43E-2</v>
      </c>
      <c r="F37" s="212">
        <v>0.2457</v>
      </c>
      <c r="G37" s="212">
        <v>0.2457</v>
      </c>
      <c r="H37" s="212">
        <v>8.0600000000000005E-2</v>
      </c>
    </row>
    <row r="38" spans="1:8" x14ac:dyDescent="0.2">
      <c r="A38" s="314"/>
      <c r="B38" s="40" t="s">
        <v>1311</v>
      </c>
      <c r="C38" s="156" t="s">
        <v>1424</v>
      </c>
      <c r="D38" s="156" t="s">
        <v>1424</v>
      </c>
      <c r="E38" s="212" t="s">
        <v>1424</v>
      </c>
      <c r="F38" s="212" t="s">
        <v>1424</v>
      </c>
      <c r="G38" s="212" t="s">
        <v>1424</v>
      </c>
      <c r="H38" s="212" t="s">
        <v>1424</v>
      </c>
    </row>
    <row r="39" spans="1:8" x14ac:dyDescent="0.2">
      <c r="A39" s="315"/>
      <c r="B39" s="18" t="s">
        <v>794</v>
      </c>
      <c r="C39" s="155">
        <v>500</v>
      </c>
      <c r="D39" s="155">
        <v>496</v>
      </c>
      <c r="E39" s="210">
        <v>0.99199999999999999</v>
      </c>
      <c r="F39" s="210">
        <v>1</v>
      </c>
      <c r="G39" s="210">
        <v>1</v>
      </c>
      <c r="H39" s="210">
        <v>0.99790000000000001</v>
      </c>
    </row>
    <row r="40" spans="1:8" s="32" customFormat="1" ht="21" customHeight="1" x14ac:dyDescent="0.2">
      <c r="A40" s="311" t="s">
        <v>806</v>
      </c>
      <c r="B40" s="312"/>
      <c r="C40" s="208">
        <v>112193</v>
      </c>
      <c r="D40" s="208">
        <v>960</v>
      </c>
      <c r="E40" s="165" t="s">
        <v>1424</v>
      </c>
      <c r="F40" s="165" t="s">
        <v>1424</v>
      </c>
      <c r="G40" s="165" t="s">
        <v>1424</v>
      </c>
      <c r="H40" s="165" t="s">
        <v>1424</v>
      </c>
    </row>
    <row r="41" spans="1:8" s="32" customFormat="1" ht="21" customHeight="1" x14ac:dyDescent="0.2">
      <c r="A41" s="311" t="s">
        <v>795</v>
      </c>
      <c r="B41" s="312"/>
      <c r="C41" s="208">
        <v>140028</v>
      </c>
      <c r="D41" s="208">
        <v>1083</v>
      </c>
      <c r="E41" s="165" t="s">
        <v>1424</v>
      </c>
      <c r="F41" s="165" t="s">
        <v>1424</v>
      </c>
      <c r="G41" s="211"/>
      <c r="H41" s="165" t="s">
        <v>1424</v>
      </c>
    </row>
  </sheetData>
  <mergeCells count="13">
    <mergeCell ref="A23:A39"/>
    <mergeCell ref="A40:B40"/>
    <mergeCell ref="A41:B41"/>
    <mergeCell ref="G3:G4"/>
    <mergeCell ref="B3:B4"/>
    <mergeCell ref="A3:A4"/>
    <mergeCell ref="A2:H2"/>
    <mergeCell ref="H3:H4"/>
    <mergeCell ref="A22:B22"/>
    <mergeCell ref="A5:A21"/>
    <mergeCell ref="C3:D3"/>
    <mergeCell ref="E3:E4"/>
    <mergeCell ref="F3:F4"/>
  </mergeCells>
  <hyperlinks>
    <hyperlink ref="A1" location="Forside!A1" display="Tilbage til forside" xr:uid="{FED835A8-CD62-45DD-911C-065D47F56D28}"/>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47F98-2734-4DC5-8ACB-1060AA6BDC7F}">
  <dimension ref="A1:G8"/>
  <sheetViews>
    <sheetView workbookViewId="0"/>
  </sheetViews>
  <sheetFormatPr defaultRowHeight="14.25" x14ac:dyDescent="0.2"/>
  <cols>
    <col min="1" max="1" width="44.28515625" style="21" customWidth="1"/>
    <col min="2" max="7" width="28.7109375" style="21" customWidth="1"/>
    <col min="8" max="16384" width="9.140625" style="21"/>
  </cols>
  <sheetData>
    <row r="1" spans="1:7" s="23" customFormat="1" ht="15" x14ac:dyDescent="0.25">
      <c r="A1" s="94" t="s">
        <v>1042</v>
      </c>
    </row>
    <row r="2" spans="1:7" ht="25.5" customHeight="1" x14ac:dyDescent="0.2">
      <c r="A2" s="244" t="s">
        <v>1067</v>
      </c>
      <c r="B2" s="245"/>
      <c r="C2" s="245"/>
      <c r="D2" s="245"/>
      <c r="E2" s="245"/>
      <c r="F2" s="245"/>
      <c r="G2" s="245"/>
    </row>
    <row r="3" spans="1:7" s="42" customFormat="1" ht="14.25" customHeight="1" x14ac:dyDescent="0.2">
      <c r="A3" s="159" t="s">
        <v>223</v>
      </c>
      <c r="B3" s="261" t="s">
        <v>1083</v>
      </c>
      <c r="C3" s="262"/>
      <c r="D3" s="262"/>
      <c r="E3" s="262"/>
      <c r="F3" s="262"/>
      <c r="G3" s="263"/>
    </row>
    <row r="4" spans="1:7" s="42" customFormat="1" x14ac:dyDescent="0.2">
      <c r="A4" s="102" t="s">
        <v>1068</v>
      </c>
      <c r="B4" s="105" t="s">
        <v>1073</v>
      </c>
      <c r="C4" s="146" t="s">
        <v>1072</v>
      </c>
      <c r="D4" s="146" t="s">
        <v>765</v>
      </c>
      <c r="E4" s="146" t="s">
        <v>853</v>
      </c>
      <c r="F4" s="146" t="s">
        <v>834</v>
      </c>
      <c r="G4" s="146" t="s">
        <v>801</v>
      </c>
    </row>
    <row r="5" spans="1:7" s="47" customFormat="1" x14ac:dyDescent="0.2">
      <c r="A5" s="18" t="s">
        <v>1069</v>
      </c>
      <c r="B5" s="147" t="s">
        <v>1424</v>
      </c>
      <c r="C5" s="147" t="s">
        <v>1424</v>
      </c>
      <c r="D5" s="147" t="s">
        <v>1424</v>
      </c>
      <c r="E5" s="147" t="s">
        <v>1424</v>
      </c>
      <c r="F5" s="147" t="s">
        <v>1424</v>
      </c>
      <c r="G5" s="147" t="s">
        <v>1424</v>
      </c>
    </row>
    <row r="6" spans="1:7" s="47" customFormat="1" x14ac:dyDescent="0.2">
      <c r="A6" s="18" t="s">
        <v>1070</v>
      </c>
      <c r="B6" s="147" t="s">
        <v>1424</v>
      </c>
      <c r="C6" s="147" t="s">
        <v>1424</v>
      </c>
      <c r="D6" s="147" t="s">
        <v>1424</v>
      </c>
      <c r="E6" s="147" t="s">
        <v>1424</v>
      </c>
      <c r="F6" s="147" t="s">
        <v>1424</v>
      </c>
      <c r="G6" s="147" t="s">
        <v>1424</v>
      </c>
    </row>
    <row r="7" spans="1:7" x14ac:dyDescent="0.2">
      <c r="A7" s="18" t="s">
        <v>1071</v>
      </c>
      <c r="B7" s="147">
        <v>73599</v>
      </c>
      <c r="C7" s="147" t="s">
        <v>1424</v>
      </c>
      <c r="D7" s="147" t="s">
        <v>1424</v>
      </c>
      <c r="E7" s="147">
        <v>73599</v>
      </c>
      <c r="F7" s="147">
        <v>272317</v>
      </c>
      <c r="G7" s="147">
        <v>1766</v>
      </c>
    </row>
    <row r="8" spans="1:7" x14ac:dyDescent="0.2">
      <c r="A8" s="30" t="s">
        <v>16</v>
      </c>
      <c r="B8" s="148">
        <v>73599</v>
      </c>
      <c r="C8" s="148" t="s">
        <v>1424</v>
      </c>
      <c r="D8" s="148" t="s">
        <v>1424</v>
      </c>
      <c r="E8" s="148">
        <v>73599</v>
      </c>
      <c r="F8" s="148">
        <v>272317</v>
      </c>
      <c r="G8" s="148">
        <v>1766</v>
      </c>
    </row>
  </sheetData>
  <mergeCells count="2">
    <mergeCell ref="A2:G2"/>
    <mergeCell ref="B3:G3"/>
  </mergeCells>
  <hyperlinks>
    <hyperlink ref="A1" location="Forside!A1" display="Tilbage til forside" xr:uid="{FB931017-FF75-4B64-9BB9-A2841AAF50DF}"/>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9ED1-9F60-4FF7-90D6-85BBA82AB8D9}">
  <dimension ref="A1:C8"/>
  <sheetViews>
    <sheetView zoomScaleNormal="100" workbookViewId="0"/>
  </sheetViews>
  <sheetFormatPr defaultRowHeight="14.25" x14ac:dyDescent="0.2"/>
  <cols>
    <col min="1" max="1" width="9.140625" style="21"/>
    <col min="2" max="2" width="94.85546875" style="21" customWidth="1"/>
    <col min="3" max="3" width="94.85546875" style="111" customWidth="1"/>
    <col min="4" max="16384" width="9.140625" style="21"/>
  </cols>
  <sheetData>
    <row r="1" spans="1:3" s="23" customFormat="1" ht="15" x14ac:dyDescent="0.25">
      <c r="A1" s="94" t="s">
        <v>1042</v>
      </c>
      <c r="C1" s="109"/>
    </row>
    <row r="2" spans="1:3" ht="25.5" customHeight="1" x14ac:dyDescent="0.2">
      <c r="A2" s="244" t="s">
        <v>1023</v>
      </c>
      <c r="B2" s="245"/>
      <c r="C2" s="246"/>
    </row>
    <row r="3" spans="1:3" x14ac:dyDescent="0.2">
      <c r="A3" s="253"/>
      <c r="B3" s="254"/>
      <c r="C3" s="108" t="s">
        <v>634</v>
      </c>
    </row>
    <row r="4" spans="1:3" ht="31.5" x14ac:dyDescent="0.2">
      <c r="A4" s="17" t="s">
        <v>620</v>
      </c>
      <c r="B4" s="18" t="s">
        <v>1158</v>
      </c>
      <c r="C4" s="110" t="s">
        <v>1297</v>
      </c>
    </row>
    <row r="5" spans="1:3" ht="21" x14ac:dyDescent="0.2">
      <c r="A5" s="17" t="s">
        <v>678</v>
      </c>
      <c r="B5" s="45" t="s">
        <v>1159</v>
      </c>
      <c r="C5" s="107" t="s">
        <v>1420</v>
      </c>
    </row>
    <row r="6" spans="1:3" x14ac:dyDescent="0.2">
      <c r="A6" s="17" t="s">
        <v>685</v>
      </c>
      <c r="B6" s="45" t="s">
        <v>1160</v>
      </c>
      <c r="C6" s="107" t="s">
        <v>1169</v>
      </c>
    </row>
    <row r="7" spans="1:3" ht="21" x14ac:dyDescent="0.2">
      <c r="A7" s="17" t="s">
        <v>623</v>
      </c>
      <c r="B7" s="45" t="s">
        <v>1161</v>
      </c>
      <c r="C7" s="107" t="s">
        <v>1298</v>
      </c>
    </row>
    <row r="8" spans="1:3" x14ac:dyDescent="0.2">
      <c r="A8" s="17" t="s">
        <v>624</v>
      </c>
      <c r="B8" s="45" t="s">
        <v>1162</v>
      </c>
      <c r="C8" s="107" t="s">
        <v>1169</v>
      </c>
    </row>
  </sheetData>
  <mergeCells count="2">
    <mergeCell ref="A3:B3"/>
    <mergeCell ref="A2:C2"/>
  </mergeCells>
  <hyperlinks>
    <hyperlink ref="A1" location="Forside!A1" display="Tilbage til forside" xr:uid="{AABD13AA-8034-4D6B-BE49-8522995A8943}"/>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DF26B-BD88-452A-86DD-6B9E973375E2}">
  <dimension ref="A1:J14"/>
  <sheetViews>
    <sheetView workbookViewId="0"/>
  </sheetViews>
  <sheetFormatPr defaultRowHeight="14.25" x14ac:dyDescent="0.2"/>
  <cols>
    <col min="1" max="1" width="9.140625" style="21" customWidth="1"/>
    <col min="2" max="2" width="60.28515625" style="21" customWidth="1"/>
    <col min="3" max="10" width="13.140625" style="21" customWidth="1"/>
    <col min="11" max="16384" width="9.140625" style="21"/>
  </cols>
  <sheetData>
    <row r="1" spans="1:10" s="23" customFormat="1" ht="15" x14ac:dyDescent="0.25">
      <c r="A1" s="94" t="s">
        <v>1042</v>
      </c>
    </row>
    <row r="2" spans="1:10" ht="25.5" customHeight="1" x14ac:dyDescent="0.2">
      <c r="A2" s="244" t="s">
        <v>892</v>
      </c>
      <c r="B2" s="245"/>
      <c r="C2" s="245"/>
      <c r="D2" s="245"/>
      <c r="E2" s="245"/>
      <c r="F2" s="245"/>
      <c r="G2" s="245"/>
      <c r="H2" s="245"/>
      <c r="I2" s="245"/>
      <c r="J2" s="246"/>
    </row>
    <row r="3" spans="1:10" s="42" customFormat="1" ht="84" x14ac:dyDescent="0.2">
      <c r="A3" s="316" t="s">
        <v>223</v>
      </c>
      <c r="B3" s="317"/>
      <c r="C3" s="72" t="s">
        <v>1084</v>
      </c>
      <c r="D3" s="72" t="s">
        <v>851</v>
      </c>
      <c r="E3" s="72" t="s">
        <v>852</v>
      </c>
      <c r="F3" s="72" t="s">
        <v>1085</v>
      </c>
      <c r="G3" s="72" t="s">
        <v>1086</v>
      </c>
      <c r="H3" s="72" t="s">
        <v>1087</v>
      </c>
      <c r="I3" s="72" t="s">
        <v>1088</v>
      </c>
      <c r="J3" s="72" t="s">
        <v>1089</v>
      </c>
    </row>
    <row r="4" spans="1:10" x14ac:dyDescent="0.2">
      <c r="A4" s="17" t="s">
        <v>426</v>
      </c>
      <c r="B4" s="18" t="s">
        <v>839</v>
      </c>
      <c r="C4" s="149" t="s">
        <v>1424</v>
      </c>
      <c r="D4" s="149" t="s">
        <v>1424</v>
      </c>
      <c r="E4" s="51"/>
      <c r="F4" s="152">
        <v>1.4</v>
      </c>
      <c r="G4" s="149" t="s">
        <v>1424</v>
      </c>
      <c r="H4" s="149" t="s">
        <v>1424</v>
      </c>
      <c r="I4" s="149" t="s">
        <v>1424</v>
      </c>
      <c r="J4" s="149" t="s">
        <v>1424</v>
      </c>
    </row>
    <row r="5" spans="1:10" ht="21" x14ac:dyDescent="0.2">
      <c r="A5" s="17" t="s">
        <v>427</v>
      </c>
      <c r="B5" s="18" t="s">
        <v>840</v>
      </c>
      <c r="C5" s="149" t="s">
        <v>1424</v>
      </c>
      <c r="D5" s="149" t="s">
        <v>1424</v>
      </c>
      <c r="E5" s="51"/>
      <c r="F5" s="152">
        <v>1.4</v>
      </c>
      <c r="G5" s="149" t="s">
        <v>1424</v>
      </c>
      <c r="H5" s="149" t="s">
        <v>1424</v>
      </c>
      <c r="I5" s="149" t="s">
        <v>1424</v>
      </c>
      <c r="J5" s="149" t="s">
        <v>1424</v>
      </c>
    </row>
    <row r="6" spans="1:10" x14ac:dyDescent="0.2">
      <c r="A6" s="17">
        <v>1</v>
      </c>
      <c r="B6" s="18" t="s">
        <v>841</v>
      </c>
      <c r="C6" s="149">
        <v>23729</v>
      </c>
      <c r="D6" s="149">
        <v>49551</v>
      </c>
      <c r="E6" s="51"/>
      <c r="F6" s="152">
        <v>1.4</v>
      </c>
      <c r="G6" s="149">
        <v>115500</v>
      </c>
      <c r="H6" s="149">
        <v>101191</v>
      </c>
      <c r="I6" s="149">
        <v>101191</v>
      </c>
      <c r="J6" s="149">
        <v>42562</v>
      </c>
    </row>
    <row r="7" spans="1:10" ht="21" x14ac:dyDescent="0.2">
      <c r="A7" s="17">
        <v>2</v>
      </c>
      <c r="B7" s="18" t="s">
        <v>842</v>
      </c>
      <c r="C7" s="51"/>
      <c r="D7" s="51"/>
      <c r="E7" s="149" t="s">
        <v>1424</v>
      </c>
      <c r="F7" s="149" t="s">
        <v>1424</v>
      </c>
      <c r="G7" s="149" t="s">
        <v>1424</v>
      </c>
      <c r="H7" s="149" t="s">
        <v>1424</v>
      </c>
      <c r="I7" s="149" t="s">
        <v>1424</v>
      </c>
      <c r="J7" s="149" t="s">
        <v>1424</v>
      </c>
    </row>
    <row r="8" spans="1:10" s="47" customFormat="1" x14ac:dyDescent="0.2">
      <c r="A8" s="46" t="s">
        <v>648</v>
      </c>
      <c r="B8" s="40" t="s">
        <v>843</v>
      </c>
      <c r="C8" s="51"/>
      <c r="D8" s="51"/>
      <c r="E8" s="150" t="s">
        <v>1424</v>
      </c>
      <c r="F8" s="51"/>
      <c r="G8" s="150" t="s">
        <v>1424</v>
      </c>
      <c r="H8" s="150" t="s">
        <v>1424</v>
      </c>
      <c r="I8" s="150" t="s">
        <v>1424</v>
      </c>
      <c r="J8" s="150" t="s">
        <v>1424</v>
      </c>
    </row>
    <row r="9" spans="1:10" s="47" customFormat="1" x14ac:dyDescent="0.2">
      <c r="A9" s="46" t="s">
        <v>844</v>
      </c>
      <c r="B9" s="40" t="s">
        <v>845</v>
      </c>
      <c r="C9" s="51"/>
      <c r="D9" s="51"/>
      <c r="E9" s="150" t="s">
        <v>1424</v>
      </c>
      <c r="F9" s="51"/>
      <c r="G9" s="150" t="s">
        <v>1424</v>
      </c>
      <c r="H9" s="150" t="s">
        <v>1424</v>
      </c>
      <c r="I9" s="150" t="s">
        <v>1424</v>
      </c>
      <c r="J9" s="150" t="s">
        <v>1424</v>
      </c>
    </row>
    <row r="10" spans="1:10" s="47" customFormat="1" x14ac:dyDescent="0.2">
      <c r="A10" s="46" t="s">
        <v>846</v>
      </c>
      <c r="B10" s="40" t="s">
        <v>847</v>
      </c>
      <c r="C10" s="51"/>
      <c r="D10" s="51"/>
      <c r="E10" s="150" t="s">
        <v>1424</v>
      </c>
      <c r="F10" s="51"/>
      <c r="G10" s="150" t="s">
        <v>1424</v>
      </c>
      <c r="H10" s="150" t="s">
        <v>1424</v>
      </c>
      <c r="I10" s="150" t="s">
        <v>1424</v>
      </c>
      <c r="J10" s="150" t="s">
        <v>1424</v>
      </c>
    </row>
    <row r="11" spans="1:10" x14ac:dyDescent="0.2">
      <c r="A11" s="17">
        <v>3</v>
      </c>
      <c r="B11" s="18" t="s">
        <v>848</v>
      </c>
      <c r="C11" s="51"/>
      <c r="D11" s="51"/>
      <c r="E11" s="51"/>
      <c r="F11" s="51"/>
      <c r="G11" s="149" t="s">
        <v>1424</v>
      </c>
      <c r="H11" s="149" t="s">
        <v>1424</v>
      </c>
      <c r="I11" s="149" t="s">
        <v>1424</v>
      </c>
      <c r="J11" s="149" t="s">
        <v>1424</v>
      </c>
    </row>
    <row r="12" spans="1:10" x14ac:dyDescent="0.2">
      <c r="A12" s="17">
        <v>4</v>
      </c>
      <c r="B12" s="18" t="s">
        <v>849</v>
      </c>
      <c r="C12" s="51"/>
      <c r="D12" s="51"/>
      <c r="E12" s="51"/>
      <c r="F12" s="51"/>
      <c r="G12" s="149" t="s">
        <v>1424</v>
      </c>
      <c r="H12" s="149" t="s">
        <v>1424</v>
      </c>
      <c r="I12" s="149" t="s">
        <v>1424</v>
      </c>
      <c r="J12" s="149" t="s">
        <v>1424</v>
      </c>
    </row>
    <row r="13" spans="1:10" x14ac:dyDescent="0.2">
      <c r="A13" s="17">
        <v>5</v>
      </c>
      <c r="B13" s="18" t="s">
        <v>850</v>
      </c>
      <c r="C13" s="51"/>
      <c r="D13" s="51"/>
      <c r="E13" s="51"/>
      <c r="F13" s="51"/>
      <c r="G13" s="149" t="s">
        <v>1424</v>
      </c>
      <c r="H13" s="149" t="s">
        <v>1424</v>
      </c>
      <c r="I13" s="149" t="s">
        <v>1424</v>
      </c>
      <c r="J13" s="149" t="s">
        <v>1424</v>
      </c>
    </row>
    <row r="14" spans="1:10" s="32" customFormat="1" x14ac:dyDescent="0.2">
      <c r="A14" s="29">
        <v>6</v>
      </c>
      <c r="B14" s="30" t="s">
        <v>16</v>
      </c>
      <c r="C14" s="51"/>
      <c r="D14" s="51"/>
      <c r="E14" s="51"/>
      <c r="F14" s="51"/>
      <c r="G14" s="151">
        <v>115500</v>
      </c>
      <c r="H14" s="151">
        <v>101191</v>
      </c>
      <c r="I14" s="151">
        <v>101191</v>
      </c>
      <c r="J14" s="151">
        <v>42562</v>
      </c>
    </row>
  </sheetData>
  <mergeCells count="2">
    <mergeCell ref="A3:B3"/>
    <mergeCell ref="A2:J2"/>
  </mergeCells>
  <hyperlinks>
    <hyperlink ref="A1" location="Forside!A1" display="Tilbage til forside" xr:uid="{D78C5FA8-136D-437A-B2E0-E1C8599A61A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89F1-469B-49D0-B213-D72AE07C8FF9}">
  <dimension ref="A1:D9"/>
  <sheetViews>
    <sheetView workbookViewId="0"/>
  </sheetViews>
  <sheetFormatPr defaultRowHeight="14.25" x14ac:dyDescent="0.2"/>
  <cols>
    <col min="1" max="1" width="9.140625" style="21" customWidth="1"/>
    <col min="2" max="2" width="88.42578125" style="21" bestFit="1" customWidth="1"/>
    <col min="3" max="3" width="22.5703125" style="21" customWidth="1"/>
    <col min="4" max="4" width="19.7109375" style="21" customWidth="1"/>
    <col min="5" max="16384" width="9.140625" style="21"/>
  </cols>
  <sheetData>
    <row r="1" spans="1:4" s="23" customFormat="1" ht="15" x14ac:dyDescent="0.25">
      <c r="A1" s="94" t="s">
        <v>1042</v>
      </c>
    </row>
    <row r="2" spans="1:4" ht="25.5" customHeight="1" x14ac:dyDescent="0.2">
      <c r="A2" s="244" t="s">
        <v>893</v>
      </c>
      <c r="B2" s="245"/>
      <c r="C2" s="245"/>
      <c r="D2" s="246"/>
    </row>
    <row r="3" spans="1:4" s="42" customFormat="1" ht="21" x14ac:dyDescent="0.2">
      <c r="A3" s="316" t="s">
        <v>223</v>
      </c>
      <c r="B3" s="317"/>
      <c r="C3" s="72" t="s">
        <v>853</v>
      </c>
      <c r="D3" s="72" t="s">
        <v>399</v>
      </c>
    </row>
    <row r="4" spans="1:4" x14ac:dyDescent="0.2">
      <c r="A4" s="17">
        <v>1</v>
      </c>
      <c r="B4" s="18" t="s">
        <v>854</v>
      </c>
      <c r="C4" s="149" t="s">
        <v>1424</v>
      </c>
      <c r="D4" s="149" t="s">
        <v>1424</v>
      </c>
    </row>
    <row r="5" spans="1:4" x14ac:dyDescent="0.2">
      <c r="A5" s="17">
        <v>2</v>
      </c>
      <c r="B5" s="18" t="s">
        <v>855</v>
      </c>
      <c r="C5" s="51"/>
      <c r="D5" s="149" t="s">
        <v>1424</v>
      </c>
    </row>
    <row r="6" spans="1:4" x14ac:dyDescent="0.2">
      <c r="A6" s="17">
        <v>3</v>
      </c>
      <c r="B6" s="18" t="s">
        <v>856</v>
      </c>
      <c r="C6" s="51"/>
      <c r="D6" s="149" t="s">
        <v>1424</v>
      </c>
    </row>
    <row r="7" spans="1:4" x14ac:dyDescent="0.2">
      <c r="A7" s="17">
        <v>4</v>
      </c>
      <c r="B7" s="18" t="s">
        <v>857</v>
      </c>
      <c r="C7" s="149">
        <v>86119</v>
      </c>
      <c r="D7" s="149">
        <v>19274</v>
      </c>
    </row>
    <row r="8" spans="1:4" s="47" customFormat="1" x14ac:dyDescent="0.2">
      <c r="A8" s="17" t="s">
        <v>430</v>
      </c>
      <c r="B8" s="18" t="s">
        <v>858</v>
      </c>
      <c r="C8" s="149" t="s">
        <v>1424</v>
      </c>
      <c r="D8" s="149" t="s">
        <v>1424</v>
      </c>
    </row>
    <row r="9" spans="1:4" s="47" customFormat="1" x14ac:dyDescent="0.2">
      <c r="A9" s="29">
        <v>5</v>
      </c>
      <c r="B9" s="30" t="s">
        <v>859</v>
      </c>
      <c r="C9" s="151">
        <v>86119</v>
      </c>
      <c r="D9" s="151">
        <v>19274</v>
      </c>
    </row>
  </sheetData>
  <mergeCells count="2">
    <mergeCell ref="A3:B3"/>
    <mergeCell ref="A2:D2"/>
  </mergeCells>
  <hyperlinks>
    <hyperlink ref="A1" location="Forside!A1" display="Tilbage til forside" xr:uid="{C3A630A3-FD47-49AE-BF61-8C95F06FE9E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2479-2B1D-4281-AC2D-97F14763F95B}">
  <dimension ref="A1:E36"/>
  <sheetViews>
    <sheetView workbookViewId="0"/>
  </sheetViews>
  <sheetFormatPr defaultRowHeight="14.25" x14ac:dyDescent="0.2"/>
  <cols>
    <col min="1" max="1" width="9.140625" style="21"/>
    <col min="2" max="2" width="75.7109375" style="21" customWidth="1"/>
    <col min="3" max="5" width="16.7109375" style="22" customWidth="1"/>
    <col min="6" max="16384" width="9.140625" style="21"/>
  </cols>
  <sheetData>
    <row r="1" spans="1:5" s="23" customFormat="1" ht="15" x14ac:dyDescent="0.25">
      <c r="A1" s="94" t="s">
        <v>1042</v>
      </c>
    </row>
    <row r="2" spans="1:5" ht="25.5" customHeight="1" x14ac:dyDescent="0.2">
      <c r="A2" s="244" t="s">
        <v>198</v>
      </c>
      <c r="B2" s="245"/>
      <c r="C2" s="245"/>
      <c r="D2" s="245"/>
      <c r="E2" s="246"/>
    </row>
    <row r="3" spans="1:5" ht="31.5" customHeight="1" x14ac:dyDescent="0.2">
      <c r="A3" s="249" t="s">
        <v>223</v>
      </c>
      <c r="B3" s="250"/>
      <c r="C3" s="247" t="s">
        <v>199</v>
      </c>
      <c r="D3" s="248"/>
      <c r="E3" s="24" t="s">
        <v>1123</v>
      </c>
    </row>
    <row r="4" spans="1:5" x14ac:dyDescent="0.2">
      <c r="A4" s="251"/>
      <c r="B4" s="252"/>
      <c r="C4" s="24">
        <f>Indledning!$C$8</f>
        <v>44926</v>
      </c>
      <c r="D4" s="24">
        <f>EOMONTH($C$4,-12)</f>
        <v>44561</v>
      </c>
      <c r="E4" s="24">
        <f>Indledning!$C$8</f>
        <v>44926</v>
      </c>
    </row>
    <row r="5" spans="1:5" x14ac:dyDescent="0.2">
      <c r="A5" s="17">
        <v>1</v>
      </c>
      <c r="B5" s="18" t="s">
        <v>642</v>
      </c>
      <c r="C5" s="25">
        <v>7869379</v>
      </c>
      <c r="D5" s="25">
        <v>7599444</v>
      </c>
      <c r="E5" s="25">
        <v>629550</v>
      </c>
    </row>
    <row r="6" spans="1:5" x14ac:dyDescent="0.2">
      <c r="A6" s="17">
        <v>2</v>
      </c>
      <c r="B6" s="18" t="s">
        <v>200</v>
      </c>
      <c r="C6" s="25">
        <v>3470493</v>
      </c>
      <c r="D6" s="25">
        <v>3251392</v>
      </c>
      <c r="E6" s="25">
        <v>277639</v>
      </c>
    </row>
    <row r="7" spans="1:5" x14ac:dyDescent="0.2">
      <c r="A7" s="17">
        <v>3</v>
      </c>
      <c r="B7" s="18" t="s">
        <v>1323</v>
      </c>
      <c r="C7" s="25">
        <v>538023</v>
      </c>
      <c r="D7" s="25">
        <v>476923</v>
      </c>
      <c r="E7" s="25">
        <v>43042</v>
      </c>
    </row>
    <row r="8" spans="1:5" x14ac:dyDescent="0.2">
      <c r="A8" s="17">
        <v>4</v>
      </c>
      <c r="B8" s="18" t="s">
        <v>201</v>
      </c>
      <c r="C8" s="25" t="s">
        <v>1424</v>
      </c>
      <c r="D8" s="25" t="s">
        <v>1424</v>
      </c>
      <c r="E8" s="25" t="s">
        <v>1424</v>
      </c>
    </row>
    <row r="9" spans="1:5" x14ac:dyDescent="0.2">
      <c r="A9" s="17" t="s">
        <v>191</v>
      </c>
      <c r="B9" s="18" t="s">
        <v>202</v>
      </c>
      <c r="C9" s="25">
        <v>272317</v>
      </c>
      <c r="D9" s="25">
        <v>217163</v>
      </c>
      <c r="E9" s="25">
        <v>21785</v>
      </c>
    </row>
    <row r="10" spans="1:5" x14ac:dyDescent="0.2">
      <c r="A10" s="17">
        <v>5</v>
      </c>
      <c r="B10" s="18" t="s">
        <v>203</v>
      </c>
      <c r="C10" s="25">
        <v>3545220</v>
      </c>
      <c r="D10" s="25">
        <v>3606384</v>
      </c>
      <c r="E10" s="25">
        <v>283618</v>
      </c>
    </row>
    <row r="11" spans="1:5" x14ac:dyDescent="0.2">
      <c r="A11" s="241"/>
      <c r="B11" s="242"/>
      <c r="C11" s="242"/>
      <c r="D11" s="242"/>
      <c r="E11" s="243"/>
    </row>
    <row r="12" spans="1:5" x14ac:dyDescent="0.2">
      <c r="A12" s="17">
        <v>6</v>
      </c>
      <c r="B12" s="18" t="s">
        <v>204</v>
      </c>
      <c r="C12" s="25">
        <v>52330</v>
      </c>
      <c r="D12" s="25">
        <v>54565</v>
      </c>
      <c r="E12" s="25">
        <v>4186</v>
      </c>
    </row>
    <row r="13" spans="1:5" x14ac:dyDescent="0.2">
      <c r="A13" s="17">
        <v>7</v>
      </c>
      <c r="B13" s="18" t="s">
        <v>200</v>
      </c>
      <c r="C13" s="25">
        <v>42562</v>
      </c>
      <c r="D13" s="25">
        <v>39247</v>
      </c>
      <c r="E13" s="25">
        <v>3405</v>
      </c>
    </row>
    <row r="14" spans="1:5" x14ac:dyDescent="0.2">
      <c r="A14" s="17">
        <v>8</v>
      </c>
      <c r="B14" s="18" t="s">
        <v>205</v>
      </c>
      <c r="C14" s="25" t="s">
        <v>1424</v>
      </c>
      <c r="D14" s="25" t="s">
        <v>1424</v>
      </c>
      <c r="E14" s="25" t="s">
        <v>1424</v>
      </c>
    </row>
    <row r="15" spans="1:5" x14ac:dyDescent="0.2">
      <c r="A15" s="17" t="s">
        <v>149</v>
      </c>
      <c r="B15" s="18" t="s">
        <v>206</v>
      </c>
      <c r="C15" s="25" t="s">
        <v>1424</v>
      </c>
      <c r="D15" s="25" t="s">
        <v>1424</v>
      </c>
      <c r="E15" s="25" t="s">
        <v>1424</v>
      </c>
    </row>
    <row r="16" spans="1:5" x14ac:dyDescent="0.2">
      <c r="A16" s="17" t="s">
        <v>192</v>
      </c>
      <c r="B16" s="18" t="s">
        <v>207</v>
      </c>
      <c r="C16" s="25">
        <v>19274</v>
      </c>
      <c r="D16" s="25">
        <v>15317</v>
      </c>
      <c r="E16" s="25">
        <v>1542</v>
      </c>
    </row>
    <row r="17" spans="1:5" x14ac:dyDescent="0.2">
      <c r="A17" s="17">
        <v>9</v>
      </c>
      <c r="B17" s="18" t="s">
        <v>208</v>
      </c>
      <c r="C17" s="25">
        <v>114165</v>
      </c>
      <c r="D17" s="25">
        <v>109129</v>
      </c>
      <c r="E17" s="25">
        <v>9133</v>
      </c>
    </row>
    <row r="18" spans="1:5" x14ac:dyDescent="0.2">
      <c r="A18" s="241"/>
      <c r="B18" s="242"/>
      <c r="C18" s="242"/>
      <c r="D18" s="242"/>
      <c r="E18" s="243"/>
    </row>
    <row r="19" spans="1:5" x14ac:dyDescent="0.2">
      <c r="A19" s="17">
        <v>15</v>
      </c>
      <c r="B19" s="18" t="s">
        <v>209</v>
      </c>
      <c r="C19" s="25" t="s">
        <v>1424</v>
      </c>
      <c r="D19" s="25" t="s">
        <v>1424</v>
      </c>
      <c r="E19" s="25" t="s">
        <v>1424</v>
      </c>
    </row>
    <row r="20" spans="1:5" x14ac:dyDescent="0.2">
      <c r="A20" s="241"/>
      <c r="B20" s="242"/>
      <c r="C20" s="242"/>
      <c r="D20" s="242"/>
      <c r="E20" s="243"/>
    </row>
    <row r="21" spans="1:5" x14ac:dyDescent="0.2">
      <c r="A21" s="17">
        <v>16</v>
      </c>
      <c r="B21" s="18" t="s">
        <v>210</v>
      </c>
      <c r="C21" s="25" t="s">
        <v>1424</v>
      </c>
      <c r="D21" s="25" t="s">
        <v>1424</v>
      </c>
      <c r="E21" s="25" t="s">
        <v>1424</v>
      </c>
    </row>
    <row r="22" spans="1:5" x14ac:dyDescent="0.2">
      <c r="A22" s="17">
        <v>17</v>
      </c>
      <c r="B22" s="18" t="s">
        <v>211</v>
      </c>
      <c r="C22" s="25" t="s">
        <v>1424</v>
      </c>
      <c r="D22" s="25" t="s">
        <v>1424</v>
      </c>
      <c r="E22" s="25" t="s">
        <v>1424</v>
      </c>
    </row>
    <row r="23" spans="1:5" x14ac:dyDescent="0.2">
      <c r="A23" s="17">
        <v>18</v>
      </c>
      <c r="B23" s="18" t="s">
        <v>212</v>
      </c>
      <c r="C23" s="25" t="s">
        <v>1424</v>
      </c>
      <c r="D23" s="25" t="s">
        <v>1424</v>
      </c>
      <c r="E23" s="25" t="s">
        <v>1424</v>
      </c>
    </row>
    <row r="24" spans="1:5" x14ac:dyDescent="0.2">
      <c r="A24" s="17">
        <v>19</v>
      </c>
      <c r="B24" s="18" t="s">
        <v>213</v>
      </c>
      <c r="C24" s="25" t="s">
        <v>1424</v>
      </c>
      <c r="D24" s="25" t="s">
        <v>1424</v>
      </c>
      <c r="E24" s="25" t="s">
        <v>1424</v>
      </c>
    </row>
    <row r="25" spans="1:5" x14ac:dyDescent="0.2">
      <c r="A25" s="17" t="s">
        <v>193</v>
      </c>
      <c r="B25" s="18" t="s">
        <v>214</v>
      </c>
      <c r="C25" s="25" t="s">
        <v>1424</v>
      </c>
      <c r="D25" s="25" t="s">
        <v>1424</v>
      </c>
      <c r="E25" s="25" t="s">
        <v>1424</v>
      </c>
    </row>
    <row r="26" spans="1:5" x14ac:dyDescent="0.2">
      <c r="A26" s="241"/>
      <c r="B26" s="242"/>
      <c r="C26" s="242"/>
      <c r="D26" s="242"/>
      <c r="E26" s="243"/>
    </row>
    <row r="27" spans="1:5" x14ac:dyDescent="0.2">
      <c r="A27" s="17">
        <v>20</v>
      </c>
      <c r="B27" s="18" t="s">
        <v>215</v>
      </c>
      <c r="C27" s="25">
        <v>967395</v>
      </c>
      <c r="D27" s="25">
        <v>831960</v>
      </c>
      <c r="E27" s="25">
        <v>77392</v>
      </c>
    </row>
    <row r="28" spans="1:5" x14ac:dyDescent="0.2">
      <c r="A28" s="17">
        <v>21</v>
      </c>
      <c r="B28" s="18" t="s">
        <v>200</v>
      </c>
      <c r="C28" s="25">
        <v>967395</v>
      </c>
      <c r="D28" s="25">
        <v>831960</v>
      </c>
      <c r="E28" s="25">
        <v>77392</v>
      </c>
    </row>
    <row r="29" spans="1:5" x14ac:dyDescent="0.2">
      <c r="A29" s="17">
        <v>22</v>
      </c>
      <c r="B29" s="18" t="s">
        <v>216</v>
      </c>
      <c r="C29" s="25" t="s">
        <v>1424</v>
      </c>
      <c r="D29" s="25" t="s">
        <v>1424</v>
      </c>
      <c r="E29" s="25" t="s">
        <v>1424</v>
      </c>
    </row>
    <row r="30" spans="1:5" x14ac:dyDescent="0.2">
      <c r="A30" s="17" t="s">
        <v>194</v>
      </c>
      <c r="B30" s="18" t="s">
        <v>217</v>
      </c>
      <c r="C30" s="25" t="s">
        <v>1424</v>
      </c>
      <c r="D30" s="25" t="s">
        <v>1424</v>
      </c>
      <c r="E30" s="25" t="s">
        <v>1424</v>
      </c>
    </row>
    <row r="31" spans="1:5" x14ac:dyDescent="0.2">
      <c r="A31" s="17">
        <v>23</v>
      </c>
      <c r="B31" s="18" t="s">
        <v>218</v>
      </c>
      <c r="C31" s="25">
        <v>1718909</v>
      </c>
      <c r="D31" s="25">
        <v>1596131</v>
      </c>
      <c r="E31" s="25">
        <v>137513</v>
      </c>
    </row>
    <row r="32" spans="1:5" x14ac:dyDescent="0.2">
      <c r="A32" s="17" t="s">
        <v>195</v>
      </c>
      <c r="B32" s="18" t="s">
        <v>219</v>
      </c>
      <c r="C32" s="25">
        <v>1718909</v>
      </c>
      <c r="D32" s="25">
        <v>1596131</v>
      </c>
      <c r="E32" s="25">
        <v>137513</v>
      </c>
    </row>
    <row r="33" spans="1:5" x14ac:dyDescent="0.2">
      <c r="A33" s="17" t="s">
        <v>196</v>
      </c>
      <c r="B33" s="18" t="s">
        <v>200</v>
      </c>
      <c r="C33" s="25" t="s">
        <v>1424</v>
      </c>
      <c r="D33" s="25" t="s">
        <v>1424</v>
      </c>
      <c r="E33" s="25" t="s">
        <v>1424</v>
      </c>
    </row>
    <row r="34" spans="1:5" x14ac:dyDescent="0.2">
      <c r="A34" s="17" t="s">
        <v>197</v>
      </c>
      <c r="B34" s="18" t="s">
        <v>220</v>
      </c>
      <c r="C34" s="25" t="s">
        <v>1424</v>
      </c>
      <c r="D34" s="25" t="s">
        <v>1424</v>
      </c>
      <c r="E34" s="25" t="s">
        <v>1424</v>
      </c>
    </row>
    <row r="35" spans="1:5" x14ac:dyDescent="0.2">
      <c r="A35" s="17">
        <v>24</v>
      </c>
      <c r="B35" s="18" t="s">
        <v>221</v>
      </c>
      <c r="C35" s="25" t="s">
        <v>1424</v>
      </c>
      <c r="D35" s="25" t="s">
        <v>1424</v>
      </c>
      <c r="E35" s="25" t="s">
        <v>1424</v>
      </c>
    </row>
    <row r="36" spans="1:5" s="32" customFormat="1" x14ac:dyDescent="0.2">
      <c r="A36" s="29">
        <v>29</v>
      </c>
      <c r="B36" s="30" t="s">
        <v>16</v>
      </c>
      <c r="C36" s="31">
        <v>10608012</v>
      </c>
      <c r="D36" s="31">
        <v>10082100</v>
      </c>
      <c r="E36" s="31">
        <v>848641</v>
      </c>
    </row>
  </sheetData>
  <mergeCells count="7">
    <mergeCell ref="A26:E26"/>
    <mergeCell ref="A2:E2"/>
    <mergeCell ref="C3:D3"/>
    <mergeCell ref="A3:B4"/>
    <mergeCell ref="A11:E11"/>
    <mergeCell ref="A18:E18"/>
    <mergeCell ref="A20:E20"/>
  </mergeCells>
  <hyperlinks>
    <hyperlink ref="A1" location="Forside!A1" display="Tilbage til forside" xr:uid="{7B30C431-2D3C-40C6-A6C1-BA51AA1C892B}"/>
  </hyperlinks>
  <pageMargins left="0.7" right="0.7" top="0.75" bottom="0.75" header="0.3" footer="0.3"/>
  <pageSetup paperSize="9" orientation="portrait" r:id="rId1"/>
  <ignoredErrors>
    <ignoredError sqref="D4"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6FC2-928A-41B4-B220-9E39A88AB52E}">
  <dimension ref="A1:M15"/>
  <sheetViews>
    <sheetView workbookViewId="0"/>
  </sheetViews>
  <sheetFormatPr defaultRowHeight="14.25" x14ac:dyDescent="0.2"/>
  <cols>
    <col min="1" max="1" width="9.140625" style="21" customWidth="1"/>
    <col min="2" max="2" width="46.85546875" style="21" bestFit="1" customWidth="1"/>
    <col min="3" max="13" width="12.7109375" style="21" customWidth="1"/>
    <col min="14" max="16384" width="9.140625" style="21"/>
  </cols>
  <sheetData>
    <row r="1" spans="1:13" s="23" customFormat="1" ht="15" x14ac:dyDescent="0.25">
      <c r="A1" s="94" t="s">
        <v>1042</v>
      </c>
    </row>
    <row r="2" spans="1:13" ht="25.5" customHeight="1" x14ac:dyDescent="0.2">
      <c r="A2" s="244" t="s">
        <v>1262</v>
      </c>
      <c r="B2" s="245"/>
      <c r="C2" s="245"/>
      <c r="D2" s="245"/>
      <c r="E2" s="245"/>
      <c r="F2" s="245"/>
      <c r="G2" s="245"/>
      <c r="H2" s="245"/>
      <c r="I2" s="245"/>
      <c r="J2" s="245"/>
      <c r="K2" s="245"/>
      <c r="L2" s="245"/>
      <c r="M2" s="246"/>
    </row>
    <row r="3" spans="1:13" s="42" customFormat="1" ht="15" customHeight="1" x14ac:dyDescent="0.2">
      <c r="A3" s="306" t="s">
        <v>1152</v>
      </c>
      <c r="B3" s="307"/>
      <c r="C3" s="304" t="s">
        <v>765</v>
      </c>
      <c r="D3" s="310"/>
      <c r="E3" s="310"/>
      <c r="F3" s="310"/>
      <c r="G3" s="310"/>
      <c r="H3" s="310"/>
      <c r="I3" s="310"/>
      <c r="J3" s="310"/>
      <c r="K3" s="310"/>
      <c r="L3" s="310"/>
      <c r="M3" s="305"/>
    </row>
    <row r="4" spans="1:13" s="42" customFormat="1" ht="31.5" customHeight="1" x14ac:dyDescent="0.2">
      <c r="A4" s="308"/>
      <c r="B4" s="309"/>
      <c r="C4" s="66">
        <v>0</v>
      </c>
      <c r="D4" s="66">
        <v>0.02</v>
      </c>
      <c r="E4" s="66">
        <v>0.04</v>
      </c>
      <c r="F4" s="66">
        <v>0.1</v>
      </c>
      <c r="G4" s="66">
        <v>0.2</v>
      </c>
      <c r="H4" s="66">
        <v>0.5</v>
      </c>
      <c r="I4" s="66">
        <v>0.7</v>
      </c>
      <c r="J4" s="66">
        <v>0.75</v>
      </c>
      <c r="K4" s="66">
        <v>1</v>
      </c>
      <c r="L4" s="66">
        <v>1.5</v>
      </c>
      <c r="M4" s="104" t="s">
        <v>767</v>
      </c>
    </row>
    <row r="5" spans="1:13" x14ac:dyDescent="0.2">
      <c r="A5" s="17">
        <v>1</v>
      </c>
      <c r="B5" s="18" t="s">
        <v>770</v>
      </c>
      <c r="C5" s="149" t="s">
        <v>1424</v>
      </c>
      <c r="D5" s="149" t="s">
        <v>1424</v>
      </c>
      <c r="E5" s="149" t="s">
        <v>1424</v>
      </c>
      <c r="F5" s="149" t="s">
        <v>1424</v>
      </c>
      <c r="G5" s="149" t="s">
        <v>1424</v>
      </c>
      <c r="H5" s="149" t="s">
        <v>1424</v>
      </c>
      <c r="I5" s="149" t="s">
        <v>1424</v>
      </c>
      <c r="J5" s="149" t="s">
        <v>1424</v>
      </c>
      <c r="K5" s="149" t="s">
        <v>1424</v>
      </c>
      <c r="L5" s="149" t="s">
        <v>1424</v>
      </c>
      <c r="M5" s="149" t="s">
        <v>1424</v>
      </c>
    </row>
    <row r="6" spans="1:13" x14ac:dyDescent="0.2">
      <c r="A6" s="17">
        <v>2</v>
      </c>
      <c r="B6" s="18" t="s">
        <v>860</v>
      </c>
      <c r="C6" s="149" t="s">
        <v>1424</v>
      </c>
      <c r="D6" s="149" t="s">
        <v>1424</v>
      </c>
      <c r="E6" s="149" t="s">
        <v>1424</v>
      </c>
      <c r="F6" s="149" t="s">
        <v>1424</v>
      </c>
      <c r="G6" s="149" t="s">
        <v>1424</v>
      </c>
      <c r="H6" s="149" t="s">
        <v>1424</v>
      </c>
      <c r="I6" s="149" t="s">
        <v>1424</v>
      </c>
      <c r="J6" s="149" t="s">
        <v>1424</v>
      </c>
      <c r="K6" s="149" t="s">
        <v>1424</v>
      </c>
      <c r="L6" s="149" t="s">
        <v>1424</v>
      </c>
      <c r="M6" s="149" t="s">
        <v>1424</v>
      </c>
    </row>
    <row r="7" spans="1:13" x14ac:dyDescent="0.2">
      <c r="A7" s="17">
        <v>3</v>
      </c>
      <c r="B7" s="18" t="s">
        <v>747</v>
      </c>
      <c r="C7" s="149" t="s">
        <v>1424</v>
      </c>
      <c r="D7" s="149" t="s">
        <v>1424</v>
      </c>
      <c r="E7" s="149" t="s">
        <v>1424</v>
      </c>
      <c r="F7" s="149" t="s">
        <v>1424</v>
      </c>
      <c r="G7" s="149" t="s">
        <v>1424</v>
      </c>
      <c r="H7" s="149" t="s">
        <v>1424</v>
      </c>
      <c r="I7" s="149" t="s">
        <v>1424</v>
      </c>
      <c r="J7" s="149" t="s">
        <v>1424</v>
      </c>
      <c r="K7" s="149" t="s">
        <v>1424</v>
      </c>
      <c r="L7" s="149" t="s">
        <v>1424</v>
      </c>
      <c r="M7" s="149" t="s">
        <v>1424</v>
      </c>
    </row>
    <row r="8" spans="1:13" x14ac:dyDescent="0.2">
      <c r="A8" s="17">
        <v>4</v>
      </c>
      <c r="B8" s="18" t="s">
        <v>748</v>
      </c>
      <c r="C8" s="149" t="s">
        <v>1424</v>
      </c>
      <c r="D8" s="149" t="s">
        <v>1424</v>
      </c>
      <c r="E8" s="149" t="s">
        <v>1424</v>
      </c>
      <c r="F8" s="149" t="s">
        <v>1424</v>
      </c>
      <c r="G8" s="149" t="s">
        <v>1424</v>
      </c>
      <c r="H8" s="149" t="s">
        <v>1424</v>
      </c>
      <c r="I8" s="149" t="s">
        <v>1424</v>
      </c>
      <c r="J8" s="149" t="s">
        <v>1424</v>
      </c>
      <c r="K8" s="149" t="s">
        <v>1424</v>
      </c>
      <c r="L8" s="149" t="s">
        <v>1424</v>
      </c>
      <c r="M8" s="149" t="s">
        <v>1424</v>
      </c>
    </row>
    <row r="9" spans="1:13" s="47" customFormat="1" x14ac:dyDescent="0.2">
      <c r="A9" s="17">
        <v>5</v>
      </c>
      <c r="B9" s="18" t="s">
        <v>749</v>
      </c>
      <c r="C9" s="149" t="s">
        <v>1424</v>
      </c>
      <c r="D9" s="149" t="s">
        <v>1424</v>
      </c>
      <c r="E9" s="149" t="s">
        <v>1424</v>
      </c>
      <c r="F9" s="149" t="s">
        <v>1424</v>
      </c>
      <c r="G9" s="149" t="s">
        <v>1424</v>
      </c>
      <c r="H9" s="149" t="s">
        <v>1424</v>
      </c>
      <c r="I9" s="149" t="s">
        <v>1424</v>
      </c>
      <c r="J9" s="149" t="s">
        <v>1424</v>
      </c>
      <c r="K9" s="149" t="s">
        <v>1424</v>
      </c>
      <c r="L9" s="149" t="s">
        <v>1424</v>
      </c>
      <c r="M9" s="149" t="s">
        <v>1424</v>
      </c>
    </row>
    <row r="10" spans="1:13" s="47" customFormat="1" x14ac:dyDescent="0.2">
      <c r="A10" s="17">
        <v>6</v>
      </c>
      <c r="B10" s="18" t="s">
        <v>436</v>
      </c>
      <c r="C10" s="149" t="s">
        <v>1424</v>
      </c>
      <c r="D10" s="149" t="s">
        <v>1424</v>
      </c>
      <c r="E10" s="149" t="s">
        <v>1424</v>
      </c>
      <c r="F10" s="149" t="s">
        <v>1424</v>
      </c>
      <c r="G10" s="149">
        <v>59164</v>
      </c>
      <c r="H10" s="149">
        <v>16258</v>
      </c>
      <c r="I10" s="149" t="s">
        <v>1424</v>
      </c>
      <c r="J10" s="149" t="s">
        <v>1424</v>
      </c>
      <c r="K10" s="149" t="s">
        <v>1424</v>
      </c>
      <c r="L10" s="149" t="s">
        <v>1424</v>
      </c>
      <c r="M10" s="149" t="s">
        <v>1424</v>
      </c>
    </row>
    <row r="11" spans="1:13" s="47" customFormat="1" x14ac:dyDescent="0.2">
      <c r="A11" s="17">
        <v>7</v>
      </c>
      <c r="B11" s="18" t="s">
        <v>441</v>
      </c>
      <c r="C11" s="149" t="s">
        <v>1424</v>
      </c>
      <c r="D11" s="149" t="s">
        <v>1424</v>
      </c>
      <c r="E11" s="149" t="s">
        <v>1424</v>
      </c>
      <c r="F11" s="149" t="s">
        <v>1424</v>
      </c>
      <c r="G11" s="149" t="s">
        <v>1424</v>
      </c>
      <c r="H11" s="149" t="s">
        <v>1424</v>
      </c>
      <c r="I11" s="149" t="s">
        <v>1424</v>
      </c>
      <c r="J11" s="149" t="s">
        <v>1424</v>
      </c>
      <c r="K11" s="149">
        <v>13094</v>
      </c>
      <c r="L11" s="149" t="s">
        <v>1424</v>
      </c>
      <c r="M11" s="149" t="s">
        <v>1424</v>
      </c>
    </row>
    <row r="12" spans="1:13" s="47" customFormat="1" x14ac:dyDescent="0.2">
      <c r="A12" s="17">
        <v>8</v>
      </c>
      <c r="B12" s="18" t="s">
        <v>750</v>
      </c>
      <c r="C12" s="149" t="s">
        <v>1424</v>
      </c>
      <c r="D12" s="149" t="s">
        <v>1424</v>
      </c>
      <c r="E12" s="149" t="s">
        <v>1424</v>
      </c>
      <c r="F12" s="149" t="s">
        <v>1424</v>
      </c>
      <c r="G12" s="149" t="s">
        <v>1424</v>
      </c>
      <c r="H12" s="149" t="s">
        <v>1424</v>
      </c>
      <c r="I12" s="149" t="s">
        <v>1424</v>
      </c>
      <c r="J12" s="149" t="s">
        <v>1424</v>
      </c>
      <c r="K12" s="149" t="s">
        <v>1424</v>
      </c>
      <c r="L12" s="149" t="s">
        <v>1424</v>
      </c>
      <c r="M12" s="149" t="s">
        <v>1424</v>
      </c>
    </row>
    <row r="13" spans="1:13" s="47" customFormat="1" x14ac:dyDescent="0.2">
      <c r="A13" s="17">
        <v>9</v>
      </c>
      <c r="B13" s="18" t="s">
        <v>752</v>
      </c>
      <c r="C13" s="149" t="s">
        <v>1424</v>
      </c>
      <c r="D13" s="149" t="s">
        <v>1424</v>
      </c>
      <c r="E13" s="149" t="s">
        <v>1424</v>
      </c>
      <c r="F13" s="149" t="s">
        <v>1424</v>
      </c>
      <c r="G13" s="149" t="s">
        <v>1424</v>
      </c>
      <c r="H13" s="149" t="s">
        <v>1424</v>
      </c>
      <c r="I13" s="149" t="s">
        <v>1424</v>
      </c>
      <c r="J13" s="149" t="s">
        <v>1424</v>
      </c>
      <c r="K13" s="149" t="s">
        <v>1424</v>
      </c>
      <c r="L13" s="149" t="s">
        <v>1424</v>
      </c>
      <c r="M13" s="149" t="s">
        <v>1424</v>
      </c>
    </row>
    <row r="14" spans="1:13" s="47" customFormat="1" x14ac:dyDescent="0.2">
      <c r="A14" s="17">
        <v>10</v>
      </c>
      <c r="B14" s="18" t="s">
        <v>755</v>
      </c>
      <c r="C14" s="149" t="s">
        <v>1424</v>
      </c>
      <c r="D14" s="149" t="s">
        <v>1424</v>
      </c>
      <c r="E14" s="149" t="s">
        <v>1424</v>
      </c>
      <c r="F14" s="149" t="s">
        <v>1424</v>
      </c>
      <c r="G14" s="149" t="s">
        <v>1424</v>
      </c>
      <c r="H14" s="149" t="s">
        <v>1424</v>
      </c>
      <c r="I14" s="149" t="s">
        <v>1424</v>
      </c>
      <c r="J14" s="149" t="s">
        <v>1424</v>
      </c>
      <c r="K14" s="149" t="s">
        <v>1424</v>
      </c>
      <c r="L14" s="149" t="s">
        <v>1424</v>
      </c>
      <c r="M14" s="149" t="s">
        <v>1424</v>
      </c>
    </row>
    <row r="15" spans="1:13" s="69" customFormat="1" x14ac:dyDescent="0.2">
      <c r="A15" s="29">
        <v>11</v>
      </c>
      <c r="B15" s="30" t="s">
        <v>397</v>
      </c>
      <c r="C15" s="151" t="s">
        <v>1424</v>
      </c>
      <c r="D15" s="151" t="s">
        <v>1424</v>
      </c>
      <c r="E15" s="151" t="s">
        <v>1424</v>
      </c>
      <c r="F15" s="151" t="s">
        <v>1424</v>
      </c>
      <c r="G15" s="151">
        <v>59164</v>
      </c>
      <c r="H15" s="151">
        <v>16258</v>
      </c>
      <c r="I15" s="151" t="s">
        <v>1424</v>
      </c>
      <c r="J15" s="151" t="s">
        <v>1424</v>
      </c>
      <c r="K15" s="151">
        <v>13094</v>
      </c>
      <c r="L15" s="151" t="s">
        <v>1424</v>
      </c>
      <c r="M15" s="151" t="s">
        <v>1424</v>
      </c>
    </row>
  </sheetData>
  <mergeCells count="3">
    <mergeCell ref="A2:M2"/>
    <mergeCell ref="C3:M3"/>
    <mergeCell ref="A3:B4"/>
  </mergeCells>
  <hyperlinks>
    <hyperlink ref="A1" location="Forside!A1" display="Tilbage til forside" xr:uid="{ED6B3F0E-5154-4144-A507-FBAEE32E3641}"/>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9F17-D189-4D15-85E6-128DB44FE666}">
  <dimension ref="A1:J14"/>
  <sheetViews>
    <sheetView workbookViewId="0"/>
  </sheetViews>
  <sheetFormatPr defaultRowHeight="14.25" x14ac:dyDescent="0.2"/>
  <cols>
    <col min="1" max="1" width="9.140625" style="21" customWidth="1"/>
    <col min="2" max="2" width="38.85546875" style="21" customWidth="1"/>
    <col min="3" max="10" width="12.7109375" style="21" customWidth="1"/>
    <col min="11" max="16384" width="9.140625" style="21"/>
  </cols>
  <sheetData>
    <row r="1" spans="1:10" s="23" customFormat="1" ht="15" x14ac:dyDescent="0.25">
      <c r="A1" s="94" t="s">
        <v>1042</v>
      </c>
    </row>
    <row r="2" spans="1:10" ht="25.5" customHeight="1" x14ac:dyDescent="0.2">
      <c r="A2" s="117" t="s">
        <v>861</v>
      </c>
      <c r="B2" s="53"/>
      <c r="C2" s="53"/>
      <c r="D2" s="53"/>
      <c r="E2" s="53"/>
      <c r="F2" s="53"/>
      <c r="G2" s="53"/>
      <c r="H2" s="53"/>
      <c r="I2" s="53"/>
      <c r="J2" s="56"/>
    </row>
    <row r="3" spans="1:10" s="42" customFormat="1" ht="27" customHeight="1" x14ac:dyDescent="0.2">
      <c r="A3" s="306" t="s">
        <v>1153</v>
      </c>
      <c r="B3" s="307"/>
      <c r="C3" s="304" t="s">
        <v>862</v>
      </c>
      <c r="D3" s="310"/>
      <c r="E3" s="310"/>
      <c r="F3" s="305"/>
      <c r="G3" s="304" t="s">
        <v>863</v>
      </c>
      <c r="H3" s="310"/>
      <c r="I3" s="310"/>
      <c r="J3" s="305"/>
    </row>
    <row r="4" spans="1:10" s="42" customFormat="1" ht="26.25" customHeight="1" x14ac:dyDescent="0.2">
      <c r="A4" s="325"/>
      <c r="B4" s="326"/>
      <c r="C4" s="304" t="s">
        <v>864</v>
      </c>
      <c r="D4" s="305"/>
      <c r="E4" s="304" t="s">
        <v>865</v>
      </c>
      <c r="F4" s="305"/>
      <c r="G4" s="304" t="s">
        <v>864</v>
      </c>
      <c r="H4" s="305"/>
      <c r="I4" s="304" t="s">
        <v>865</v>
      </c>
      <c r="J4" s="305"/>
    </row>
    <row r="5" spans="1:10" s="42" customFormat="1" ht="34.5" customHeight="1" x14ac:dyDescent="0.2">
      <c r="A5" s="308"/>
      <c r="B5" s="309"/>
      <c r="C5" s="104" t="s">
        <v>866</v>
      </c>
      <c r="D5" s="104" t="s">
        <v>867</v>
      </c>
      <c r="E5" s="104" t="s">
        <v>866</v>
      </c>
      <c r="F5" s="104" t="s">
        <v>867</v>
      </c>
      <c r="G5" s="104" t="s">
        <v>866</v>
      </c>
      <c r="H5" s="104" t="s">
        <v>867</v>
      </c>
      <c r="I5" s="104" t="s">
        <v>866</v>
      </c>
      <c r="J5" s="104" t="s">
        <v>867</v>
      </c>
    </row>
    <row r="6" spans="1:10" x14ac:dyDescent="0.2">
      <c r="A6" s="17">
        <v>1</v>
      </c>
      <c r="B6" s="18" t="s">
        <v>868</v>
      </c>
      <c r="C6" s="135" t="s">
        <v>1424</v>
      </c>
      <c r="D6" s="135">
        <v>87500</v>
      </c>
      <c r="E6" s="135" t="s">
        <v>1424</v>
      </c>
      <c r="F6" s="135" t="s">
        <v>1424</v>
      </c>
      <c r="G6" s="135" t="s">
        <v>1424</v>
      </c>
      <c r="H6" s="135" t="s">
        <v>1424</v>
      </c>
      <c r="I6" s="135" t="s">
        <v>1424</v>
      </c>
      <c r="J6" s="135" t="s">
        <v>1424</v>
      </c>
    </row>
    <row r="7" spans="1:10" x14ac:dyDescent="0.2">
      <c r="A7" s="17">
        <v>2</v>
      </c>
      <c r="B7" s="18" t="s">
        <v>869</v>
      </c>
      <c r="C7" s="135" t="s">
        <v>1424</v>
      </c>
      <c r="D7" s="135">
        <v>33767</v>
      </c>
      <c r="E7" s="135" t="s">
        <v>1424</v>
      </c>
      <c r="F7" s="135" t="s">
        <v>1424</v>
      </c>
      <c r="G7" s="135" t="s">
        <v>1424</v>
      </c>
      <c r="H7" s="135" t="s">
        <v>1424</v>
      </c>
      <c r="I7" s="135" t="s">
        <v>1424</v>
      </c>
      <c r="J7" s="135" t="s">
        <v>1424</v>
      </c>
    </row>
    <row r="8" spans="1:10" x14ac:dyDescent="0.2">
      <c r="A8" s="17">
        <v>3</v>
      </c>
      <c r="B8" s="18" t="s">
        <v>870</v>
      </c>
      <c r="C8" s="135" t="s">
        <v>1424</v>
      </c>
      <c r="D8" s="135" t="s">
        <v>1424</v>
      </c>
      <c r="E8" s="135" t="s">
        <v>1424</v>
      </c>
      <c r="F8" s="135" t="s">
        <v>1424</v>
      </c>
      <c r="G8" s="135" t="s">
        <v>1424</v>
      </c>
      <c r="H8" s="135" t="s">
        <v>1424</v>
      </c>
      <c r="I8" s="135" t="s">
        <v>1424</v>
      </c>
      <c r="J8" s="135" t="s">
        <v>1424</v>
      </c>
    </row>
    <row r="9" spans="1:10" x14ac:dyDescent="0.2">
      <c r="A9" s="17">
        <v>4</v>
      </c>
      <c r="B9" s="18" t="s">
        <v>871</v>
      </c>
      <c r="C9" s="135" t="s">
        <v>1424</v>
      </c>
      <c r="D9" s="135" t="s">
        <v>1424</v>
      </c>
      <c r="E9" s="135" t="s">
        <v>1424</v>
      </c>
      <c r="F9" s="135" t="s">
        <v>1424</v>
      </c>
      <c r="G9" s="135" t="s">
        <v>1424</v>
      </c>
      <c r="H9" s="135" t="s">
        <v>1424</v>
      </c>
      <c r="I9" s="135" t="s">
        <v>1424</v>
      </c>
      <c r="J9" s="135" t="s">
        <v>1424</v>
      </c>
    </row>
    <row r="10" spans="1:10" x14ac:dyDescent="0.2">
      <c r="A10" s="17">
        <v>5</v>
      </c>
      <c r="B10" s="18" t="s">
        <v>872</v>
      </c>
      <c r="C10" s="135" t="s">
        <v>1424</v>
      </c>
      <c r="D10" s="135" t="s">
        <v>1424</v>
      </c>
      <c r="E10" s="135" t="s">
        <v>1424</v>
      </c>
      <c r="F10" s="135" t="s">
        <v>1424</v>
      </c>
      <c r="G10" s="135" t="s">
        <v>1424</v>
      </c>
      <c r="H10" s="135" t="s">
        <v>1424</v>
      </c>
      <c r="I10" s="135" t="s">
        <v>1424</v>
      </c>
      <c r="J10" s="135" t="s">
        <v>1424</v>
      </c>
    </row>
    <row r="11" spans="1:10" x14ac:dyDescent="0.2">
      <c r="A11" s="17">
        <v>6</v>
      </c>
      <c r="B11" s="18" t="s">
        <v>873</v>
      </c>
      <c r="C11" s="135" t="s">
        <v>1424</v>
      </c>
      <c r="D11" s="135" t="s">
        <v>1424</v>
      </c>
      <c r="E11" s="135" t="s">
        <v>1424</v>
      </c>
      <c r="F11" s="135" t="s">
        <v>1424</v>
      </c>
      <c r="G11" s="135" t="s">
        <v>1424</v>
      </c>
      <c r="H11" s="135" t="s">
        <v>1424</v>
      </c>
      <c r="I11" s="135" t="s">
        <v>1424</v>
      </c>
      <c r="J11" s="135" t="s">
        <v>1424</v>
      </c>
    </row>
    <row r="12" spans="1:10" x14ac:dyDescent="0.2">
      <c r="A12" s="17">
        <v>7</v>
      </c>
      <c r="B12" s="18" t="s">
        <v>874</v>
      </c>
      <c r="C12" s="135" t="s">
        <v>1424</v>
      </c>
      <c r="D12" s="135" t="s">
        <v>1424</v>
      </c>
      <c r="E12" s="135" t="s">
        <v>1424</v>
      </c>
      <c r="F12" s="135" t="s">
        <v>1424</v>
      </c>
      <c r="G12" s="135" t="s">
        <v>1424</v>
      </c>
      <c r="H12" s="135" t="s">
        <v>1424</v>
      </c>
      <c r="I12" s="135" t="s">
        <v>1424</v>
      </c>
      <c r="J12" s="135" t="s">
        <v>1424</v>
      </c>
    </row>
    <row r="13" spans="1:10" x14ac:dyDescent="0.2">
      <c r="A13" s="17">
        <v>8</v>
      </c>
      <c r="B13" s="18" t="s">
        <v>729</v>
      </c>
      <c r="C13" s="135" t="s">
        <v>1424</v>
      </c>
      <c r="D13" s="135" t="s">
        <v>1424</v>
      </c>
      <c r="E13" s="135" t="s">
        <v>1424</v>
      </c>
      <c r="F13" s="135" t="s">
        <v>1424</v>
      </c>
      <c r="G13" s="135" t="s">
        <v>1424</v>
      </c>
      <c r="H13" s="135" t="s">
        <v>1424</v>
      </c>
      <c r="I13" s="135" t="s">
        <v>1424</v>
      </c>
      <c r="J13" s="135" t="s">
        <v>1424</v>
      </c>
    </row>
    <row r="14" spans="1:10" x14ac:dyDescent="0.2">
      <c r="A14" s="29">
        <v>9</v>
      </c>
      <c r="B14" s="30" t="s">
        <v>16</v>
      </c>
      <c r="C14" s="137" t="s">
        <v>1424</v>
      </c>
      <c r="D14" s="137">
        <v>121267</v>
      </c>
      <c r="E14" s="137" t="s">
        <v>1424</v>
      </c>
      <c r="F14" s="137" t="s">
        <v>1424</v>
      </c>
      <c r="G14" s="137" t="s">
        <v>1424</v>
      </c>
      <c r="H14" s="137" t="s">
        <v>1424</v>
      </c>
      <c r="I14" s="137" t="s">
        <v>1424</v>
      </c>
      <c r="J14" s="137" t="s">
        <v>1424</v>
      </c>
    </row>
  </sheetData>
  <mergeCells count="7">
    <mergeCell ref="I4:J4"/>
    <mergeCell ref="A3:B5"/>
    <mergeCell ref="C3:F3"/>
    <mergeCell ref="G3:J3"/>
    <mergeCell ref="C4:D4"/>
    <mergeCell ref="E4:F4"/>
    <mergeCell ref="G4:H4"/>
  </mergeCells>
  <hyperlinks>
    <hyperlink ref="A1" location="Forside!A1" display="Tilbage til forside" xr:uid="{7D7648FA-DD24-41D1-BF34-A0B4551D8337}"/>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1E32-632C-4B11-B0EA-81FF78FDD5E2}">
  <dimension ref="A1:C6"/>
  <sheetViews>
    <sheetView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894</v>
      </c>
      <c r="B2" s="245"/>
      <c r="C2" s="245"/>
    </row>
    <row r="3" spans="1:3" x14ac:dyDescent="0.2">
      <c r="A3" s="253"/>
      <c r="B3" s="254"/>
      <c r="C3" s="43" t="s">
        <v>634</v>
      </c>
    </row>
    <row r="4" spans="1:3" ht="52.5" x14ac:dyDescent="0.2">
      <c r="A4" s="17" t="s">
        <v>714</v>
      </c>
      <c r="B4" s="18" t="s">
        <v>1325</v>
      </c>
      <c r="C4" s="18" t="s">
        <v>1396</v>
      </c>
    </row>
    <row r="5" spans="1:3" ht="42" x14ac:dyDescent="0.2">
      <c r="A5" s="17" t="s">
        <v>715</v>
      </c>
      <c r="B5" s="45" t="s">
        <v>1448</v>
      </c>
      <c r="C5" s="45" t="s">
        <v>1299</v>
      </c>
    </row>
    <row r="6" spans="1:3" ht="21" x14ac:dyDescent="0.2">
      <c r="A6" s="55" t="s">
        <v>716</v>
      </c>
      <c r="B6" s="45" t="s">
        <v>1157</v>
      </c>
      <c r="C6" s="18" t="s">
        <v>1449</v>
      </c>
    </row>
  </sheetData>
  <mergeCells count="2">
    <mergeCell ref="A3:B3"/>
    <mergeCell ref="A2:C2"/>
  </mergeCells>
  <hyperlinks>
    <hyperlink ref="A1" location="Forside!A1" display="Tilbage til forside" xr:uid="{C4615AFB-C937-4747-9FA6-16B61BAB829E}"/>
  </hyperlinks>
  <pageMargins left="0.7" right="0.7" top="0.75" bottom="0.75" header="0.3" footer="0.3"/>
  <pageSetup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C371-6C30-4F75-B462-ACD318F20679}">
  <dimension ref="A1:C14"/>
  <sheetViews>
    <sheetView workbookViewId="0"/>
  </sheetViews>
  <sheetFormatPr defaultRowHeight="14.25" x14ac:dyDescent="0.2"/>
  <cols>
    <col min="1" max="1" width="9.140625" style="21" customWidth="1"/>
    <col min="2" max="2" width="54.42578125" style="21" customWidth="1"/>
    <col min="3" max="3" width="21.42578125" style="21" customWidth="1"/>
    <col min="4" max="16384" width="9.140625" style="21"/>
  </cols>
  <sheetData>
    <row r="1" spans="1:3" s="23" customFormat="1" ht="15" x14ac:dyDescent="0.25">
      <c r="A1" s="94" t="s">
        <v>1042</v>
      </c>
    </row>
    <row r="2" spans="1:3" ht="25.5" customHeight="1" x14ac:dyDescent="0.2">
      <c r="A2" s="244" t="s">
        <v>1024</v>
      </c>
      <c r="B2" s="245"/>
      <c r="C2" s="246"/>
    </row>
    <row r="3" spans="1:3" s="42" customFormat="1" ht="31.5" x14ac:dyDescent="0.2">
      <c r="A3" s="316" t="s">
        <v>223</v>
      </c>
      <c r="B3" s="317"/>
      <c r="C3" s="72" t="s">
        <v>885</v>
      </c>
    </row>
    <row r="4" spans="1:3" x14ac:dyDescent="0.2">
      <c r="A4" s="17"/>
      <c r="B4" s="30" t="s">
        <v>875</v>
      </c>
      <c r="C4" s="60"/>
    </row>
    <row r="5" spans="1:3" x14ac:dyDescent="0.2">
      <c r="A5" s="17">
        <v>1</v>
      </c>
      <c r="B5" s="18" t="s">
        <v>876</v>
      </c>
      <c r="C5" s="135">
        <v>703008</v>
      </c>
    </row>
    <row r="6" spans="1:3" x14ac:dyDescent="0.2">
      <c r="A6" s="17">
        <v>2</v>
      </c>
      <c r="B6" s="18" t="s">
        <v>877</v>
      </c>
      <c r="C6" s="135">
        <v>186201</v>
      </c>
    </row>
    <row r="7" spans="1:3" x14ac:dyDescent="0.2">
      <c r="A7" s="17">
        <v>3</v>
      </c>
      <c r="B7" s="18" t="s">
        <v>878</v>
      </c>
      <c r="C7" s="135">
        <v>78191</v>
      </c>
    </row>
    <row r="8" spans="1:3" s="47" customFormat="1" x14ac:dyDescent="0.2">
      <c r="A8" s="17">
        <v>4</v>
      </c>
      <c r="B8" s="18" t="s">
        <v>879</v>
      </c>
      <c r="C8" s="135" t="s">
        <v>1424</v>
      </c>
    </row>
    <row r="9" spans="1:3" s="47" customFormat="1" x14ac:dyDescent="0.2">
      <c r="A9" s="17"/>
      <c r="B9" s="30" t="s">
        <v>880</v>
      </c>
      <c r="C9" s="60"/>
    </row>
    <row r="10" spans="1:3" s="47" customFormat="1" x14ac:dyDescent="0.2">
      <c r="A10" s="46">
        <v>5</v>
      </c>
      <c r="B10" s="40" t="s">
        <v>881</v>
      </c>
      <c r="C10" s="135" t="s">
        <v>1424</v>
      </c>
    </row>
    <row r="11" spans="1:3" x14ac:dyDescent="0.2">
      <c r="A11" s="46">
        <v>6</v>
      </c>
      <c r="B11" s="40" t="s">
        <v>882</v>
      </c>
      <c r="C11" s="135" t="s">
        <v>1424</v>
      </c>
    </row>
    <row r="12" spans="1:3" x14ac:dyDescent="0.2">
      <c r="A12" s="46">
        <v>7</v>
      </c>
      <c r="B12" s="40" t="s">
        <v>883</v>
      </c>
      <c r="C12" s="135" t="s">
        <v>1424</v>
      </c>
    </row>
    <row r="13" spans="1:3" x14ac:dyDescent="0.2">
      <c r="A13" s="17">
        <v>8</v>
      </c>
      <c r="B13" s="18" t="s">
        <v>884</v>
      </c>
      <c r="C13" s="135" t="s">
        <v>1424</v>
      </c>
    </row>
    <row r="14" spans="1:3" s="32" customFormat="1" x14ac:dyDescent="0.2">
      <c r="A14" s="29">
        <v>9</v>
      </c>
      <c r="B14" s="30" t="s">
        <v>16</v>
      </c>
      <c r="C14" s="137">
        <v>967395</v>
      </c>
    </row>
  </sheetData>
  <mergeCells count="2">
    <mergeCell ref="A3:B3"/>
    <mergeCell ref="A2:C2"/>
  </mergeCells>
  <hyperlinks>
    <hyperlink ref="A1" location="Forside!A1" display="Tilbage til forside" xr:uid="{C7013076-FE62-4694-A3F6-E20165874B51}"/>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6C0C1-6AB8-45B7-BE56-7F61718D6F8B}">
  <dimension ref="A1:C7"/>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1025</v>
      </c>
      <c r="B2" s="245"/>
      <c r="C2" s="245"/>
    </row>
    <row r="3" spans="1:3" x14ac:dyDescent="0.2">
      <c r="A3" s="253"/>
      <c r="B3" s="254"/>
      <c r="C3" s="43" t="s">
        <v>634</v>
      </c>
    </row>
    <row r="4" spans="1:3" ht="21" x14ac:dyDescent="0.2">
      <c r="A4" s="17" t="s">
        <v>620</v>
      </c>
      <c r="B4" s="18" t="s">
        <v>1386</v>
      </c>
      <c r="C4" s="18" t="s">
        <v>1394</v>
      </c>
    </row>
    <row r="5" spans="1:3" ht="21" x14ac:dyDescent="0.2">
      <c r="A5" s="17" t="s">
        <v>678</v>
      </c>
      <c r="B5" s="18" t="s">
        <v>886</v>
      </c>
      <c r="C5" s="18" t="s">
        <v>1393</v>
      </c>
    </row>
    <row r="6" spans="1:3" x14ac:dyDescent="0.2">
      <c r="A6" s="17" t="s">
        <v>622</v>
      </c>
      <c r="B6" s="18" t="s">
        <v>887</v>
      </c>
      <c r="C6" s="18" t="s">
        <v>1169</v>
      </c>
    </row>
    <row r="7" spans="1:3" ht="21" x14ac:dyDescent="0.2">
      <c r="A7" s="17" t="s">
        <v>623</v>
      </c>
      <c r="B7" s="18" t="s">
        <v>888</v>
      </c>
      <c r="C7" s="18" t="s">
        <v>1169</v>
      </c>
    </row>
  </sheetData>
  <mergeCells count="2">
    <mergeCell ref="A3:B3"/>
    <mergeCell ref="A2:C2"/>
  </mergeCells>
  <hyperlinks>
    <hyperlink ref="A1" location="Forside!A1" display="Tilbage til forside" xr:uid="{DA2FD730-FEDE-42B6-8423-CEEDC9A740E0}"/>
  </hyperlinks>
  <pageMargins left="0.7" right="0.7" top="0.75" bottom="0.75" header="0.3" footer="0.3"/>
  <pageSetup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2E64-7D86-4BC3-9667-DDB555A683CE}">
  <dimension ref="A1:G9"/>
  <sheetViews>
    <sheetView workbookViewId="0"/>
  </sheetViews>
  <sheetFormatPr defaultRowHeight="14.25" x14ac:dyDescent="0.2"/>
  <cols>
    <col min="1" max="1" width="9.140625" style="21" customWidth="1"/>
    <col min="2" max="2" width="78.28515625" style="21" bestFit="1" customWidth="1"/>
    <col min="3" max="7" width="23.28515625" style="21" customWidth="1"/>
    <col min="8" max="16384" width="9.140625" style="21"/>
  </cols>
  <sheetData>
    <row r="1" spans="1:7" s="23" customFormat="1" ht="15" x14ac:dyDescent="0.25">
      <c r="A1" s="94" t="s">
        <v>1042</v>
      </c>
    </row>
    <row r="2" spans="1:7" ht="25.5" customHeight="1" x14ac:dyDescent="0.2">
      <c r="A2" s="244" t="s">
        <v>895</v>
      </c>
      <c r="B2" s="245"/>
      <c r="C2" s="245"/>
      <c r="D2" s="245"/>
      <c r="E2" s="245"/>
      <c r="F2" s="245"/>
      <c r="G2" s="246"/>
    </row>
    <row r="3" spans="1:7" s="42" customFormat="1" ht="37.5" customHeight="1" x14ac:dyDescent="0.2">
      <c r="A3" s="306" t="s">
        <v>1154</v>
      </c>
      <c r="B3" s="307"/>
      <c r="C3" s="261" t="s">
        <v>896</v>
      </c>
      <c r="D3" s="262"/>
      <c r="E3" s="263"/>
      <c r="F3" s="266" t="s">
        <v>6</v>
      </c>
      <c r="G3" s="266" t="s">
        <v>897</v>
      </c>
    </row>
    <row r="4" spans="1:7" s="47" customFormat="1" x14ac:dyDescent="0.2">
      <c r="A4" s="308"/>
      <c r="B4" s="309"/>
      <c r="C4" s="138">
        <f>$E$4-2</f>
        <v>2020</v>
      </c>
      <c r="D4" s="138">
        <f>$E$4-1</f>
        <v>2021</v>
      </c>
      <c r="E4" s="138">
        <f>YEAR(Indledning!$C$8)</f>
        <v>2022</v>
      </c>
      <c r="F4" s="267"/>
      <c r="G4" s="267"/>
    </row>
    <row r="5" spans="1:7" x14ac:dyDescent="0.2">
      <c r="A5" s="17">
        <v>1</v>
      </c>
      <c r="B5" s="18" t="s">
        <v>898</v>
      </c>
      <c r="C5" s="147">
        <v>880508</v>
      </c>
      <c r="D5" s="147">
        <v>893081</v>
      </c>
      <c r="E5" s="147">
        <v>976665</v>
      </c>
      <c r="F5" s="147">
        <v>137513</v>
      </c>
      <c r="G5" s="147">
        <v>1718909</v>
      </c>
    </row>
    <row r="6" spans="1:7" x14ac:dyDescent="0.2">
      <c r="A6" s="17">
        <v>2</v>
      </c>
      <c r="B6" s="18" t="s">
        <v>899</v>
      </c>
      <c r="C6" s="147" t="s">
        <v>1424</v>
      </c>
      <c r="D6" s="147" t="s">
        <v>1424</v>
      </c>
      <c r="E6" s="147" t="s">
        <v>1424</v>
      </c>
      <c r="F6" s="147" t="s">
        <v>1424</v>
      </c>
      <c r="G6" s="147" t="s">
        <v>1424</v>
      </c>
    </row>
    <row r="7" spans="1:7" s="47" customFormat="1" x14ac:dyDescent="0.2">
      <c r="A7" s="46">
        <v>3</v>
      </c>
      <c r="B7" s="40" t="s">
        <v>900</v>
      </c>
      <c r="C7" s="153" t="s">
        <v>1424</v>
      </c>
      <c r="D7" s="153" t="s">
        <v>1424</v>
      </c>
      <c r="E7" s="153" t="s">
        <v>1424</v>
      </c>
      <c r="F7" s="154"/>
      <c r="G7" s="154"/>
    </row>
    <row r="8" spans="1:7" s="47" customFormat="1" x14ac:dyDescent="0.2">
      <c r="A8" s="46">
        <v>4</v>
      </c>
      <c r="B8" s="40" t="s">
        <v>901</v>
      </c>
      <c r="C8" s="153" t="s">
        <v>1424</v>
      </c>
      <c r="D8" s="153" t="s">
        <v>1424</v>
      </c>
      <c r="E8" s="153" t="s">
        <v>1424</v>
      </c>
      <c r="F8" s="154"/>
      <c r="G8" s="154"/>
    </row>
    <row r="9" spans="1:7" x14ac:dyDescent="0.2">
      <c r="A9" s="17">
        <v>5</v>
      </c>
      <c r="B9" s="18" t="s">
        <v>902</v>
      </c>
      <c r="C9" s="147" t="s">
        <v>1424</v>
      </c>
      <c r="D9" s="147" t="s">
        <v>1424</v>
      </c>
      <c r="E9" s="147" t="s">
        <v>1424</v>
      </c>
      <c r="F9" s="147" t="s">
        <v>1424</v>
      </c>
      <c r="G9" s="147" t="s">
        <v>1424</v>
      </c>
    </row>
  </sheetData>
  <mergeCells count="5">
    <mergeCell ref="A2:G2"/>
    <mergeCell ref="A3:B4"/>
    <mergeCell ref="C3:E3"/>
    <mergeCell ref="F3:F4"/>
    <mergeCell ref="G3:G4"/>
  </mergeCells>
  <hyperlinks>
    <hyperlink ref="A1" location="Forside!A1" display="Tilbage til forside" xr:uid="{4402B119-3916-471A-A04A-38DBD36C8F53}"/>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66B8-FAA3-4317-9D62-CCA07BB722B2}">
  <dimension ref="A1:C13"/>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191" t="s">
        <v>1042</v>
      </c>
      <c r="C1" s="95"/>
    </row>
    <row r="2" spans="1:3" ht="25.5" customHeight="1" x14ac:dyDescent="0.2">
      <c r="A2" s="244" t="s">
        <v>903</v>
      </c>
      <c r="B2" s="245"/>
      <c r="C2" s="246"/>
    </row>
    <row r="3" spans="1:3" x14ac:dyDescent="0.2">
      <c r="A3" s="253"/>
      <c r="B3" s="254"/>
      <c r="C3" s="43" t="s">
        <v>634</v>
      </c>
    </row>
    <row r="4" spans="1:3" ht="147" x14ac:dyDescent="0.2">
      <c r="A4" s="17" t="s">
        <v>620</v>
      </c>
      <c r="B4" s="45" t="s">
        <v>1170</v>
      </c>
      <c r="C4" s="45" t="s">
        <v>1300</v>
      </c>
    </row>
    <row r="5" spans="1:3" ht="199.5" x14ac:dyDescent="0.2">
      <c r="A5" s="17" t="s">
        <v>678</v>
      </c>
      <c r="B5" s="18" t="s">
        <v>911</v>
      </c>
      <c r="C5" s="97" t="s">
        <v>1090</v>
      </c>
    </row>
    <row r="6" spans="1:3" ht="31.5" x14ac:dyDescent="0.2">
      <c r="A6" s="17" t="s">
        <v>622</v>
      </c>
      <c r="B6" s="103" t="s">
        <v>907</v>
      </c>
      <c r="C6" s="103" t="s">
        <v>1090</v>
      </c>
    </row>
    <row r="7" spans="1:3" x14ac:dyDescent="0.2">
      <c r="A7" s="17" t="s">
        <v>623</v>
      </c>
      <c r="B7" s="18" t="s">
        <v>908</v>
      </c>
      <c r="C7" s="174" t="s">
        <v>1090</v>
      </c>
    </row>
    <row r="8" spans="1:3" ht="178.5" x14ac:dyDescent="0.2">
      <c r="A8" s="17" t="s">
        <v>624</v>
      </c>
      <c r="B8" s="18" t="s">
        <v>915</v>
      </c>
      <c r="C8" s="175" t="s">
        <v>1090</v>
      </c>
    </row>
    <row r="9" spans="1:3" ht="115.5" x14ac:dyDescent="0.2">
      <c r="A9" s="17" t="s">
        <v>904</v>
      </c>
      <c r="B9" s="45" t="s">
        <v>912</v>
      </c>
      <c r="C9" s="231" t="s">
        <v>1090</v>
      </c>
    </row>
    <row r="10" spans="1:3" ht="73.5" x14ac:dyDescent="0.2">
      <c r="A10" s="17" t="s">
        <v>626</v>
      </c>
      <c r="B10" s="18" t="s">
        <v>913</v>
      </c>
      <c r="C10" s="174" t="s">
        <v>1171</v>
      </c>
    </row>
    <row r="11" spans="1:3" ht="21" x14ac:dyDescent="0.2">
      <c r="A11" s="17" t="s">
        <v>686</v>
      </c>
      <c r="B11" s="18" t="s">
        <v>909</v>
      </c>
      <c r="C11" s="103" t="s">
        <v>1090</v>
      </c>
    </row>
    <row r="12" spans="1:3" ht="73.5" x14ac:dyDescent="0.2">
      <c r="A12" s="17" t="s">
        <v>905</v>
      </c>
      <c r="B12" s="18" t="s">
        <v>914</v>
      </c>
      <c r="C12" s="174" t="s">
        <v>1169</v>
      </c>
    </row>
    <row r="13" spans="1:3" ht="31.5" x14ac:dyDescent="0.2">
      <c r="A13" s="17" t="s">
        <v>906</v>
      </c>
      <c r="B13" s="18" t="s">
        <v>910</v>
      </c>
      <c r="C13" s="60"/>
    </row>
  </sheetData>
  <mergeCells count="2">
    <mergeCell ref="A2:C2"/>
    <mergeCell ref="A3:B3"/>
  </mergeCells>
  <hyperlinks>
    <hyperlink ref="A1" location="Forside!A1" display="Tilbage til forside" xr:uid="{8E8EF52C-1851-41FB-9DDB-9C0231BE610F}"/>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4034-7409-4763-873B-D5BE858D9895}">
  <dimension ref="A1:G26"/>
  <sheetViews>
    <sheetView workbookViewId="0"/>
  </sheetViews>
  <sheetFormatPr defaultRowHeight="14.25" x14ac:dyDescent="0.2"/>
  <cols>
    <col min="1" max="1" width="9.140625" style="115" customWidth="1"/>
    <col min="2" max="2" width="27.140625" style="21" bestFit="1" customWidth="1"/>
    <col min="3" max="3" width="47.42578125" style="21" customWidth="1"/>
    <col min="4" max="6" width="25.85546875" style="21" customWidth="1"/>
    <col min="7" max="7" width="25.85546875" style="42" customWidth="1"/>
    <col min="8" max="16384" width="9.140625" style="21"/>
  </cols>
  <sheetData>
    <row r="1" spans="1:7" s="23" customFormat="1" ht="15" x14ac:dyDescent="0.25">
      <c r="A1" s="116" t="s">
        <v>1042</v>
      </c>
      <c r="G1" s="41"/>
    </row>
    <row r="2" spans="1:7" ht="25.5" customHeight="1" x14ac:dyDescent="0.2">
      <c r="A2" s="244" t="s">
        <v>953</v>
      </c>
      <c r="B2" s="245"/>
      <c r="C2" s="245"/>
      <c r="D2" s="245"/>
      <c r="E2" s="245"/>
      <c r="F2" s="245"/>
      <c r="G2" s="246"/>
    </row>
    <row r="3" spans="1:7" s="42" customFormat="1" ht="37.5" customHeight="1" x14ac:dyDescent="0.2">
      <c r="A3" s="316" t="s">
        <v>223</v>
      </c>
      <c r="B3" s="240"/>
      <c r="C3" s="317"/>
      <c r="D3" s="63" t="s">
        <v>929</v>
      </c>
      <c r="E3" s="63" t="s">
        <v>930</v>
      </c>
      <c r="F3" s="63" t="s">
        <v>931</v>
      </c>
      <c r="G3" s="63" t="s">
        <v>932</v>
      </c>
    </row>
    <row r="4" spans="1:7" x14ac:dyDescent="0.2">
      <c r="A4" s="62">
        <v>1</v>
      </c>
      <c r="B4" s="313" t="s">
        <v>933</v>
      </c>
      <c r="C4" s="18" t="s">
        <v>934</v>
      </c>
      <c r="D4" s="187">
        <v>11</v>
      </c>
      <c r="E4" s="187">
        <v>2</v>
      </c>
      <c r="F4" s="187">
        <v>13</v>
      </c>
      <c r="G4" s="187">
        <v>3</v>
      </c>
    </row>
    <row r="5" spans="1:7" ht="21" customHeight="1" x14ac:dyDescent="0.2">
      <c r="A5" s="62">
        <v>2</v>
      </c>
      <c r="B5" s="335"/>
      <c r="C5" s="18" t="s">
        <v>935</v>
      </c>
      <c r="D5" s="187">
        <v>1685</v>
      </c>
      <c r="E5" s="187">
        <v>7095</v>
      </c>
      <c r="F5" s="189">
        <v>18690</v>
      </c>
      <c r="G5" s="189">
        <v>3023</v>
      </c>
    </row>
    <row r="6" spans="1:7" ht="21" customHeight="1" x14ac:dyDescent="0.2">
      <c r="A6" s="62">
        <v>3</v>
      </c>
      <c r="B6" s="335"/>
      <c r="C6" s="40" t="s">
        <v>936</v>
      </c>
      <c r="D6" s="187">
        <v>1685</v>
      </c>
      <c r="E6" s="187">
        <v>5954</v>
      </c>
      <c r="F6" s="189">
        <v>16325</v>
      </c>
      <c r="G6" s="189">
        <v>2665</v>
      </c>
    </row>
    <row r="7" spans="1:7" x14ac:dyDescent="0.2">
      <c r="A7" s="62">
        <v>4</v>
      </c>
      <c r="B7" s="335"/>
      <c r="C7" s="40" t="s">
        <v>937</v>
      </c>
      <c r="D7" s="188" t="s">
        <v>1424</v>
      </c>
      <c r="E7" s="188" t="s">
        <v>1424</v>
      </c>
      <c r="F7" s="188" t="s">
        <v>1424</v>
      </c>
      <c r="G7" s="188" t="s">
        <v>1424</v>
      </c>
    </row>
    <row r="8" spans="1:7" x14ac:dyDescent="0.2">
      <c r="A8" s="62" t="s">
        <v>938</v>
      </c>
      <c r="B8" s="335"/>
      <c r="C8" s="40" t="s">
        <v>939</v>
      </c>
      <c r="D8" s="188" t="s">
        <v>1424</v>
      </c>
      <c r="E8" s="188" t="s">
        <v>1424</v>
      </c>
      <c r="F8" s="188" t="s">
        <v>1424</v>
      </c>
      <c r="G8" s="188" t="s">
        <v>1424</v>
      </c>
    </row>
    <row r="9" spans="1:7" ht="21" x14ac:dyDescent="0.2">
      <c r="A9" s="62">
        <v>5</v>
      </c>
      <c r="B9" s="335"/>
      <c r="C9" s="40" t="s">
        <v>940</v>
      </c>
      <c r="D9" s="188" t="s">
        <v>1424</v>
      </c>
      <c r="E9" s="188" t="s">
        <v>1424</v>
      </c>
      <c r="F9" s="188" t="s">
        <v>1424</v>
      </c>
      <c r="G9" s="188" t="s">
        <v>1424</v>
      </c>
    </row>
    <row r="10" spans="1:7" x14ac:dyDescent="0.2">
      <c r="A10" s="62" t="s">
        <v>941</v>
      </c>
      <c r="B10" s="335"/>
      <c r="C10" s="40" t="s">
        <v>942</v>
      </c>
      <c r="D10" s="188" t="s">
        <v>1424</v>
      </c>
      <c r="E10" s="188" t="s">
        <v>1424</v>
      </c>
      <c r="F10" s="188" t="s">
        <v>1424</v>
      </c>
      <c r="G10" s="188" t="s">
        <v>1424</v>
      </c>
    </row>
    <row r="11" spans="1:7" x14ac:dyDescent="0.2">
      <c r="A11" s="62">
        <v>6</v>
      </c>
      <c r="B11" s="335"/>
      <c r="C11" s="40" t="s">
        <v>937</v>
      </c>
      <c r="D11" s="188" t="s">
        <v>1424</v>
      </c>
      <c r="E11" s="188" t="s">
        <v>1424</v>
      </c>
      <c r="F11" s="188" t="s">
        <v>1424</v>
      </c>
      <c r="G11" s="188" t="s">
        <v>1424</v>
      </c>
    </row>
    <row r="12" spans="1:7" x14ac:dyDescent="0.2">
      <c r="A12" s="62">
        <v>7</v>
      </c>
      <c r="B12" s="335"/>
      <c r="C12" s="40" t="s">
        <v>943</v>
      </c>
      <c r="D12" s="188" t="s">
        <v>1424</v>
      </c>
      <c r="E12" s="188">
        <v>1141</v>
      </c>
      <c r="F12" s="188">
        <v>2365</v>
      </c>
      <c r="G12" s="188">
        <v>358</v>
      </c>
    </row>
    <row r="13" spans="1:7" ht="21" customHeight="1" x14ac:dyDescent="0.2">
      <c r="A13" s="62">
        <v>8</v>
      </c>
      <c r="B13" s="336"/>
      <c r="C13" s="40" t="s">
        <v>937</v>
      </c>
      <c r="D13" s="188" t="s">
        <v>1424</v>
      </c>
      <c r="E13" s="188" t="s">
        <v>1424</v>
      </c>
      <c r="F13" s="188" t="s">
        <v>1424</v>
      </c>
      <c r="G13" s="188" t="s">
        <v>1424</v>
      </c>
    </row>
    <row r="14" spans="1:7" x14ac:dyDescent="0.2">
      <c r="A14" s="62">
        <v>9</v>
      </c>
      <c r="B14" s="313" t="s">
        <v>944</v>
      </c>
      <c r="C14" s="18" t="s">
        <v>934</v>
      </c>
      <c r="D14" s="187">
        <v>11</v>
      </c>
      <c r="E14" s="187">
        <v>2</v>
      </c>
      <c r="F14" s="187">
        <v>11</v>
      </c>
      <c r="G14" s="187">
        <v>3</v>
      </c>
    </row>
    <row r="15" spans="1:7" x14ac:dyDescent="0.2">
      <c r="A15" s="62">
        <v>10</v>
      </c>
      <c r="B15" s="335"/>
      <c r="C15" s="18" t="s">
        <v>945</v>
      </c>
      <c r="D15" s="187" t="s">
        <v>1424</v>
      </c>
      <c r="E15" s="187">
        <v>160</v>
      </c>
      <c r="F15" s="187">
        <v>50</v>
      </c>
      <c r="G15" s="187" t="s">
        <v>1424</v>
      </c>
    </row>
    <row r="16" spans="1:7" x14ac:dyDescent="0.2">
      <c r="A16" s="62">
        <v>11</v>
      </c>
      <c r="B16" s="335"/>
      <c r="C16" s="40" t="s">
        <v>936</v>
      </c>
      <c r="D16" s="188" t="s">
        <v>1424</v>
      </c>
      <c r="E16" s="188" t="s">
        <v>1424</v>
      </c>
      <c r="F16" s="188" t="s">
        <v>1424</v>
      </c>
      <c r="G16" s="188" t="s">
        <v>1424</v>
      </c>
    </row>
    <row r="17" spans="1:7" ht="21" customHeight="1" x14ac:dyDescent="0.2">
      <c r="A17" s="62">
        <v>12</v>
      </c>
      <c r="B17" s="335"/>
      <c r="C17" s="40" t="s">
        <v>954</v>
      </c>
      <c r="D17" s="188" t="s">
        <v>1424</v>
      </c>
      <c r="E17" s="188" t="s">
        <v>1424</v>
      </c>
      <c r="F17" s="188" t="s">
        <v>1424</v>
      </c>
      <c r="G17" s="188" t="s">
        <v>1424</v>
      </c>
    </row>
    <row r="18" spans="1:7" ht="21" customHeight="1" x14ac:dyDescent="0.2">
      <c r="A18" s="62" t="s">
        <v>946</v>
      </c>
      <c r="B18" s="335"/>
      <c r="C18" s="40" t="s">
        <v>939</v>
      </c>
      <c r="D18" s="188" t="s">
        <v>1424</v>
      </c>
      <c r="E18" s="188" t="s">
        <v>1424</v>
      </c>
      <c r="F18" s="188" t="s">
        <v>1424</v>
      </c>
      <c r="G18" s="188" t="s">
        <v>1424</v>
      </c>
    </row>
    <row r="19" spans="1:7" ht="21" customHeight="1" x14ac:dyDescent="0.2">
      <c r="A19" s="62" t="s">
        <v>947</v>
      </c>
      <c r="B19" s="335"/>
      <c r="C19" s="40" t="s">
        <v>954</v>
      </c>
      <c r="D19" s="188" t="s">
        <v>1424</v>
      </c>
      <c r="E19" s="188" t="s">
        <v>1424</v>
      </c>
      <c r="F19" s="188" t="s">
        <v>1424</v>
      </c>
      <c r="G19" s="188" t="s">
        <v>1424</v>
      </c>
    </row>
    <row r="20" spans="1:7" ht="21" customHeight="1" x14ac:dyDescent="0.2">
      <c r="A20" s="62" t="s">
        <v>948</v>
      </c>
      <c r="B20" s="335"/>
      <c r="C20" s="40" t="s">
        <v>940</v>
      </c>
      <c r="D20" s="188" t="s">
        <v>1424</v>
      </c>
      <c r="E20" s="188" t="s">
        <v>1424</v>
      </c>
      <c r="F20" s="188" t="s">
        <v>1424</v>
      </c>
      <c r="G20" s="188" t="s">
        <v>1424</v>
      </c>
    </row>
    <row r="21" spans="1:7" ht="21" customHeight="1" x14ac:dyDescent="0.2">
      <c r="A21" s="62" t="s">
        <v>949</v>
      </c>
      <c r="B21" s="335"/>
      <c r="C21" s="40" t="s">
        <v>954</v>
      </c>
      <c r="D21" s="188" t="s">
        <v>1424</v>
      </c>
      <c r="E21" s="188" t="s">
        <v>1424</v>
      </c>
      <c r="F21" s="188" t="s">
        <v>1424</v>
      </c>
      <c r="G21" s="188" t="s">
        <v>1424</v>
      </c>
    </row>
    <row r="22" spans="1:7" ht="21" customHeight="1" x14ac:dyDescent="0.2">
      <c r="A22" s="62" t="s">
        <v>950</v>
      </c>
      <c r="B22" s="335"/>
      <c r="C22" s="40" t="s">
        <v>942</v>
      </c>
      <c r="D22" s="188" t="s">
        <v>1424</v>
      </c>
      <c r="E22" s="188" t="s">
        <v>1424</v>
      </c>
      <c r="F22" s="188" t="s">
        <v>1424</v>
      </c>
      <c r="G22" s="188" t="s">
        <v>1424</v>
      </c>
    </row>
    <row r="23" spans="1:7" ht="21" customHeight="1" x14ac:dyDescent="0.2">
      <c r="A23" s="62" t="s">
        <v>951</v>
      </c>
      <c r="B23" s="335"/>
      <c r="C23" s="40" t="s">
        <v>954</v>
      </c>
      <c r="D23" s="188" t="s">
        <v>1424</v>
      </c>
      <c r="E23" s="188" t="s">
        <v>1424</v>
      </c>
      <c r="F23" s="188" t="s">
        <v>1424</v>
      </c>
      <c r="G23" s="188" t="s">
        <v>1424</v>
      </c>
    </row>
    <row r="24" spans="1:7" ht="21" customHeight="1" x14ac:dyDescent="0.2">
      <c r="A24" s="62">
        <v>15</v>
      </c>
      <c r="B24" s="335"/>
      <c r="C24" s="40" t="s">
        <v>943</v>
      </c>
      <c r="D24" s="188" t="s">
        <v>1424</v>
      </c>
      <c r="E24" s="188" t="s">
        <v>1424</v>
      </c>
      <c r="F24" s="188" t="s">
        <v>1424</v>
      </c>
      <c r="G24" s="188" t="s">
        <v>1424</v>
      </c>
    </row>
    <row r="25" spans="1:7" ht="21" customHeight="1" x14ac:dyDescent="0.2">
      <c r="A25" s="62">
        <v>16</v>
      </c>
      <c r="B25" s="336"/>
      <c r="C25" s="40" t="s">
        <v>954</v>
      </c>
      <c r="D25" s="188" t="s">
        <v>1424</v>
      </c>
      <c r="E25" s="188" t="s">
        <v>1424</v>
      </c>
      <c r="F25" s="188" t="s">
        <v>1424</v>
      </c>
      <c r="G25" s="188" t="s">
        <v>1424</v>
      </c>
    </row>
    <row r="26" spans="1:7" ht="21" customHeight="1" x14ac:dyDescent="0.2">
      <c r="A26" s="62">
        <v>17</v>
      </c>
      <c r="B26" s="18" t="s">
        <v>952</v>
      </c>
      <c r="C26" s="18"/>
      <c r="D26" s="187">
        <v>1685</v>
      </c>
      <c r="E26" s="187">
        <v>7255</v>
      </c>
      <c r="F26" s="187">
        <v>18740</v>
      </c>
      <c r="G26" s="187">
        <v>3023</v>
      </c>
    </row>
  </sheetData>
  <mergeCells count="4">
    <mergeCell ref="B4:B13"/>
    <mergeCell ref="B14:B25"/>
    <mergeCell ref="A3:C3"/>
    <mergeCell ref="A2:G2"/>
  </mergeCells>
  <hyperlinks>
    <hyperlink ref="A1" location="Forside!A1" display="Tilbage til forside" xr:uid="{53076F3E-6A86-4270-BAB4-FA9DBD935ED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9D767-B2C2-42A0-A364-29191194F367}">
  <dimension ref="A1:F17"/>
  <sheetViews>
    <sheetView workbookViewId="0"/>
  </sheetViews>
  <sheetFormatPr defaultRowHeight="14.25" x14ac:dyDescent="0.2"/>
  <cols>
    <col min="1" max="1" width="9.140625" style="115" customWidth="1"/>
    <col min="2" max="2" width="88.7109375" style="21" customWidth="1"/>
    <col min="3" max="6" width="23.28515625" style="71" customWidth="1"/>
    <col min="7" max="16384" width="9.140625" style="21"/>
  </cols>
  <sheetData>
    <row r="1" spans="1:6" s="23" customFormat="1" ht="15" x14ac:dyDescent="0.25">
      <c r="A1" s="116" t="s">
        <v>1042</v>
      </c>
      <c r="C1" s="70"/>
      <c r="D1" s="70"/>
      <c r="E1" s="70"/>
      <c r="F1" s="70"/>
    </row>
    <row r="2" spans="1:6" ht="25.5" customHeight="1" x14ac:dyDescent="0.2">
      <c r="A2" s="244" t="s">
        <v>969</v>
      </c>
      <c r="B2" s="245"/>
      <c r="C2" s="245"/>
      <c r="D2" s="245"/>
      <c r="E2" s="245"/>
      <c r="F2" s="246"/>
    </row>
    <row r="3" spans="1:6" s="42" customFormat="1" ht="37.5" customHeight="1" x14ac:dyDescent="0.2">
      <c r="A3" s="316" t="s">
        <v>223</v>
      </c>
      <c r="B3" s="317"/>
      <c r="C3" s="201" t="s">
        <v>929</v>
      </c>
      <c r="D3" s="201" t="s">
        <v>930</v>
      </c>
      <c r="E3" s="201" t="s">
        <v>931</v>
      </c>
      <c r="F3" s="201" t="s">
        <v>932</v>
      </c>
    </row>
    <row r="4" spans="1:6" s="42" customFormat="1" ht="14.25" customHeight="1" x14ac:dyDescent="0.2">
      <c r="A4" s="316" t="s">
        <v>955</v>
      </c>
      <c r="B4" s="240"/>
      <c r="C4" s="240"/>
      <c r="D4" s="240"/>
      <c r="E4" s="240"/>
      <c r="F4" s="317"/>
    </row>
    <row r="5" spans="1:6" s="47" customFormat="1" x14ac:dyDescent="0.2">
      <c r="A5" s="62">
        <v>1</v>
      </c>
      <c r="B5" s="18" t="s">
        <v>956</v>
      </c>
      <c r="C5" s="187">
        <v>2</v>
      </c>
      <c r="D5" s="187">
        <v>2</v>
      </c>
      <c r="E5" s="187">
        <v>13</v>
      </c>
      <c r="F5" s="187">
        <v>3</v>
      </c>
    </row>
    <row r="6" spans="1:6" x14ac:dyDescent="0.2">
      <c r="A6" s="62">
        <v>2</v>
      </c>
      <c r="B6" s="18" t="s">
        <v>957</v>
      </c>
      <c r="C6" s="187" t="s">
        <v>1424</v>
      </c>
      <c r="D6" s="187" t="s">
        <v>1424</v>
      </c>
      <c r="E6" s="187" t="s">
        <v>1424</v>
      </c>
      <c r="F6" s="187" t="s">
        <v>1424</v>
      </c>
    </row>
    <row r="7" spans="1:6" s="47" customFormat="1" ht="21" x14ac:dyDescent="0.2">
      <c r="A7" s="67">
        <v>3</v>
      </c>
      <c r="B7" s="40" t="s">
        <v>958</v>
      </c>
      <c r="C7" s="188" t="s">
        <v>1424</v>
      </c>
      <c r="D7" s="188" t="s">
        <v>1424</v>
      </c>
      <c r="E7" s="188" t="s">
        <v>1424</v>
      </c>
      <c r="F7" s="188" t="s">
        <v>1424</v>
      </c>
    </row>
    <row r="8" spans="1:6" s="42" customFormat="1" ht="14.25" customHeight="1" x14ac:dyDescent="0.2">
      <c r="A8" s="316" t="s">
        <v>959</v>
      </c>
      <c r="B8" s="240"/>
      <c r="C8" s="240"/>
      <c r="D8" s="240"/>
      <c r="E8" s="240"/>
      <c r="F8" s="317"/>
    </row>
    <row r="9" spans="1:6" s="47" customFormat="1" ht="21" x14ac:dyDescent="0.2">
      <c r="A9" s="62">
        <v>4</v>
      </c>
      <c r="B9" s="18" t="s">
        <v>960</v>
      </c>
      <c r="C9" s="187" t="s">
        <v>1424</v>
      </c>
      <c r="D9" s="187" t="s">
        <v>1424</v>
      </c>
      <c r="E9" s="187" t="s">
        <v>1424</v>
      </c>
      <c r="F9" s="187" t="s">
        <v>1424</v>
      </c>
    </row>
    <row r="10" spans="1:6" ht="21" x14ac:dyDescent="0.2">
      <c r="A10" s="62">
        <v>5</v>
      </c>
      <c r="B10" s="18" t="s">
        <v>961</v>
      </c>
      <c r="C10" s="187" t="s">
        <v>1424</v>
      </c>
      <c r="D10" s="187" t="s">
        <v>1424</v>
      </c>
      <c r="E10" s="187" t="s">
        <v>1424</v>
      </c>
      <c r="F10" s="187" t="s">
        <v>1424</v>
      </c>
    </row>
    <row r="11" spans="1:6" s="42" customFormat="1" ht="14.25" customHeight="1" x14ac:dyDescent="0.2">
      <c r="A11" s="316" t="s">
        <v>962</v>
      </c>
      <c r="B11" s="240"/>
      <c r="C11" s="240"/>
      <c r="D11" s="240"/>
      <c r="E11" s="240"/>
      <c r="F11" s="317"/>
    </row>
    <row r="12" spans="1:6" x14ac:dyDescent="0.2">
      <c r="A12" s="62">
        <v>6</v>
      </c>
      <c r="B12" s="18" t="s">
        <v>963</v>
      </c>
      <c r="C12" s="187" t="s">
        <v>1424</v>
      </c>
      <c r="D12" s="187" t="s">
        <v>1424</v>
      </c>
      <c r="E12" s="187" t="s">
        <v>1424</v>
      </c>
      <c r="F12" s="187" t="s">
        <v>1424</v>
      </c>
    </row>
    <row r="13" spans="1:6" x14ac:dyDescent="0.2">
      <c r="A13" s="62">
        <v>7</v>
      </c>
      <c r="B13" s="18" t="s">
        <v>964</v>
      </c>
      <c r="C13" s="187" t="s">
        <v>1424</v>
      </c>
      <c r="D13" s="187" t="s">
        <v>1424</v>
      </c>
      <c r="E13" s="187" t="s">
        <v>1424</v>
      </c>
      <c r="F13" s="187" t="s">
        <v>1424</v>
      </c>
    </row>
    <row r="14" spans="1:6" s="47" customFormat="1" x14ac:dyDescent="0.2">
      <c r="A14" s="67">
        <v>8</v>
      </c>
      <c r="B14" s="40" t="s">
        <v>965</v>
      </c>
      <c r="C14" s="188" t="s">
        <v>1424</v>
      </c>
      <c r="D14" s="188" t="s">
        <v>1424</v>
      </c>
      <c r="E14" s="188" t="s">
        <v>1424</v>
      </c>
      <c r="F14" s="188" t="s">
        <v>1424</v>
      </c>
    </row>
    <row r="15" spans="1:6" s="47" customFormat="1" x14ac:dyDescent="0.2">
      <c r="A15" s="67">
        <v>9</v>
      </c>
      <c r="B15" s="40" t="s">
        <v>966</v>
      </c>
      <c r="C15" s="188" t="s">
        <v>1424</v>
      </c>
      <c r="D15" s="188" t="s">
        <v>1424</v>
      </c>
      <c r="E15" s="188" t="s">
        <v>1424</v>
      </c>
      <c r="F15" s="188" t="s">
        <v>1424</v>
      </c>
    </row>
    <row r="16" spans="1:6" s="47" customFormat="1" x14ac:dyDescent="0.2">
      <c r="A16" s="67">
        <v>10</v>
      </c>
      <c r="B16" s="40" t="s">
        <v>967</v>
      </c>
      <c r="C16" s="188" t="s">
        <v>1424</v>
      </c>
      <c r="D16" s="188" t="s">
        <v>1424</v>
      </c>
      <c r="E16" s="188" t="s">
        <v>1424</v>
      </c>
      <c r="F16" s="188" t="s">
        <v>1424</v>
      </c>
    </row>
    <row r="17" spans="1:6" s="47" customFormat="1" x14ac:dyDescent="0.2">
      <c r="A17" s="67">
        <v>11</v>
      </c>
      <c r="B17" s="40" t="s">
        <v>968</v>
      </c>
      <c r="C17" s="188" t="s">
        <v>1424</v>
      </c>
      <c r="D17" s="188" t="s">
        <v>1424</v>
      </c>
      <c r="E17" s="188" t="s">
        <v>1424</v>
      </c>
      <c r="F17" s="188" t="s">
        <v>1424</v>
      </c>
    </row>
  </sheetData>
  <mergeCells count="5">
    <mergeCell ref="A3:B3"/>
    <mergeCell ref="A4:F4"/>
    <mergeCell ref="A8:F8"/>
    <mergeCell ref="A11:F11"/>
    <mergeCell ref="A2:F2"/>
  </mergeCells>
  <hyperlinks>
    <hyperlink ref="A1" location="Forside!A1" display="Tilbage til forside" xr:uid="{98F6CC44-AF21-41F8-AE75-FFD429412373}"/>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B981-4482-416C-8295-FF75905DB571}">
  <dimension ref="A1:J28"/>
  <sheetViews>
    <sheetView workbookViewId="0"/>
  </sheetViews>
  <sheetFormatPr defaultRowHeight="14.25" x14ac:dyDescent="0.2"/>
  <cols>
    <col min="1" max="1" width="13.42578125" style="21" customWidth="1"/>
    <col min="2" max="2" width="42.140625" style="21" customWidth="1"/>
    <col min="3" max="10" width="19.42578125" style="71" customWidth="1"/>
    <col min="11" max="16384" width="9.140625" style="21"/>
  </cols>
  <sheetData>
    <row r="1" spans="1:10" s="23" customFormat="1" ht="15" x14ac:dyDescent="0.25">
      <c r="A1" s="94" t="s">
        <v>1042</v>
      </c>
      <c r="C1" s="70"/>
      <c r="D1" s="70"/>
      <c r="E1" s="70"/>
      <c r="F1" s="70"/>
      <c r="G1" s="70"/>
      <c r="H1" s="70"/>
      <c r="I1" s="70"/>
      <c r="J1" s="70"/>
    </row>
    <row r="2" spans="1:10" ht="25.5" customHeight="1" x14ac:dyDescent="0.2">
      <c r="A2" s="244" t="s">
        <v>970</v>
      </c>
      <c r="B2" s="245"/>
      <c r="C2" s="245"/>
      <c r="D2" s="245"/>
      <c r="E2" s="245"/>
      <c r="F2" s="245"/>
      <c r="G2" s="245"/>
      <c r="H2" s="245"/>
      <c r="I2" s="245"/>
      <c r="J2" s="246"/>
    </row>
    <row r="3" spans="1:10" s="42" customFormat="1" ht="136.5" x14ac:dyDescent="0.2">
      <c r="A3" s="57" t="s">
        <v>223</v>
      </c>
      <c r="B3" s="57" t="s">
        <v>971</v>
      </c>
      <c r="C3" s="201" t="s">
        <v>972</v>
      </c>
      <c r="D3" s="201" t="s">
        <v>973</v>
      </c>
      <c r="E3" s="201" t="s">
        <v>974</v>
      </c>
      <c r="F3" s="201" t="s">
        <v>975</v>
      </c>
      <c r="G3" s="201" t="s">
        <v>976</v>
      </c>
      <c r="H3" s="201" t="s">
        <v>977</v>
      </c>
      <c r="I3" s="201" t="s">
        <v>978</v>
      </c>
      <c r="J3" s="201" t="s">
        <v>979</v>
      </c>
    </row>
    <row r="4" spans="1:10" s="47" customFormat="1" x14ac:dyDescent="0.2">
      <c r="A4" s="62">
        <v>1</v>
      </c>
      <c r="B4" s="18" t="s">
        <v>929</v>
      </c>
      <c r="C4" s="187" t="s">
        <v>1424</v>
      </c>
      <c r="D4" s="187" t="s">
        <v>1424</v>
      </c>
      <c r="E4" s="187" t="s">
        <v>1424</v>
      </c>
      <c r="F4" s="187" t="s">
        <v>1424</v>
      </c>
      <c r="G4" s="187" t="s">
        <v>1424</v>
      </c>
      <c r="H4" s="187" t="s">
        <v>1424</v>
      </c>
      <c r="I4" s="187" t="s">
        <v>1424</v>
      </c>
      <c r="J4" s="187" t="s">
        <v>1424</v>
      </c>
    </row>
    <row r="5" spans="1:10" s="47" customFormat="1" x14ac:dyDescent="0.2">
      <c r="A5" s="67">
        <v>2</v>
      </c>
      <c r="B5" s="40" t="s">
        <v>980</v>
      </c>
      <c r="C5" s="188" t="s">
        <v>1424</v>
      </c>
      <c r="D5" s="188" t="s">
        <v>1424</v>
      </c>
      <c r="E5" s="188" t="s">
        <v>1424</v>
      </c>
      <c r="F5" s="188" t="s">
        <v>1424</v>
      </c>
      <c r="G5" s="188" t="s">
        <v>1424</v>
      </c>
      <c r="H5" s="188" t="s">
        <v>1424</v>
      </c>
      <c r="I5" s="188" t="s">
        <v>1424</v>
      </c>
      <c r="J5" s="188" t="s">
        <v>1424</v>
      </c>
    </row>
    <row r="6" spans="1:10" s="47" customFormat="1" x14ac:dyDescent="0.2">
      <c r="A6" s="67">
        <v>3</v>
      </c>
      <c r="B6" s="40" t="s">
        <v>985</v>
      </c>
      <c r="C6" s="188" t="s">
        <v>1424</v>
      </c>
      <c r="D6" s="188" t="s">
        <v>1424</v>
      </c>
      <c r="E6" s="188" t="s">
        <v>1424</v>
      </c>
      <c r="F6" s="188" t="s">
        <v>1424</v>
      </c>
      <c r="G6" s="188" t="s">
        <v>1424</v>
      </c>
      <c r="H6" s="188" t="s">
        <v>1424</v>
      </c>
      <c r="I6" s="188" t="s">
        <v>1424</v>
      </c>
      <c r="J6" s="188" t="s">
        <v>1424</v>
      </c>
    </row>
    <row r="7" spans="1:10" s="47" customFormat="1" ht="21" x14ac:dyDescent="0.2">
      <c r="A7" s="67">
        <v>4</v>
      </c>
      <c r="B7" s="40" t="s">
        <v>981</v>
      </c>
      <c r="C7" s="188" t="s">
        <v>1424</v>
      </c>
      <c r="D7" s="188" t="s">
        <v>1424</v>
      </c>
      <c r="E7" s="188" t="s">
        <v>1424</v>
      </c>
      <c r="F7" s="188" t="s">
        <v>1424</v>
      </c>
      <c r="G7" s="188" t="s">
        <v>1424</v>
      </c>
      <c r="H7" s="188" t="s">
        <v>1424</v>
      </c>
      <c r="I7" s="188" t="s">
        <v>1424</v>
      </c>
      <c r="J7" s="188" t="s">
        <v>1424</v>
      </c>
    </row>
    <row r="8" spans="1:10" s="47" customFormat="1" x14ac:dyDescent="0.2">
      <c r="A8" s="67">
        <v>5</v>
      </c>
      <c r="B8" s="40" t="s">
        <v>982</v>
      </c>
      <c r="C8" s="188" t="s">
        <v>1424</v>
      </c>
      <c r="D8" s="188" t="s">
        <v>1424</v>
      </c>
      <c r="E8" s="188" t="s">
        <v>1424</v>
      </c>
      <c r="F8" s="188" t="s">
        <v>1424</v>
      </c>
      <c r="G8" s="188" t="s">
        <v>1424</v>
      </c>
      <c r="H8" s="188" t="s">
        <v>1424</v>
      </c>
      <c r="I8" s="188" t="s">
        <v>1424</v>
      </c>
      <c r="J8" s="188" t="s">
        <v>1424</v>
      </c>
    </row>
    <row r="9" spans="1:10" s="47" customFormat="1" x14ac:dyDescent="0.2">
      <c r="A9" s="67">
        <v>6</v>
      </c>
      <c r="B9" s="40" t="s">
        <v>983</v>
      </c>
      <c r="C9" s="188" t="s">
        <v>1424</v>
      </c>
      <c r="D9" s="188" t="s">
        <v>1424</v>
      </c>
      <c r="E9" s="188" t="s">
        <v>1424</v>
      </c>
      <c r="F9" s="188" t="s">
        <v>1424</v>
      </c>
      <c r="G9" s="188" t="s">
        <v>1424</v>
      </c>
      <c r="H9" s="188" t="s">
        <v>1424</v>
      </c>
      <c r="I9" s="188" t="s">
        <v>1424</v>
      </c>
      <c r="J9" s="188" t="s">
        <v>1424</v>
      </c>
    </row>
    <row r="10" spans="1:10" x14ac:dyDescent="0.2">
      <c r="A10" s="62">
        <v>7</v>
      </c>
      <c r="B10" s="18" t="s">
        <v>984</v>
      </c>
      <c r="C10" s="187" t="s">
        <v>1424</v>
      </c>
      <c r="D10" s="187" t="s">
        <v>1424</v>
      </c>
      <c r="E10" s="187" t="s">
        <v>1424</v>
      </c>
      <c r="F10" s="187" t="s">
        <v>1424</v>
      </c>
      <c r="G10" s="187" t="s">
        <v>1424</v>
      </c>
      <c r="H10" s="187" t="s">
        <v>1424</v>
      </c>
      <c r="I10" s="187" t="s">
        <v>1424</v>
      </c>
      <c r="J10" s="187" t="s">
        <v>1424</v>
      </c>
    </row>
    <row r="11" spans="1:10" s="47" customFormat="1" x14ac:dyDescent="0.2">
      <c r="A11" s="67">
        <v>8</v>
      </c>
      <c r="B11" s="40" t="s">
        <v>980</v>
      </c>
      <c r="C11" s="188" t="s">
        <v>1424</v>
      </c>
      <c r="D11" s="188" t="s">
        <v>1424</v>
      </c>
      <c r="E11" s="188" t="s">
        <v>1424</v>
      </c>
      <c r="F11" s="188" t="s">
        <v>1424</v>
      </c>
      <c r="G11" s="188" t="s">
        <v>1424</v>
      </c>
      <c r="H11" s="188" t="s">
        <v>1424</v>
      </c>
      <c r="I11" s="188" t="s">
        <v>1424</v>
      </c>
      <c r="J11" s="188" t="s">
        <v>1424</v>
      </c>
    </row>
    <row r="12" spans="1:10" s="47" customFormat="1" x14ac:dyDescent="0.2">
      <c r="A12" s="67">
        <v>9</v>
      </c>
      <c r="B12" s="40" t="s">
        <v>985</v>
      </c>
      <c r="C12" s="188" t="s">
        <v>1424</v>
      </c>
      <c r="D12" s="188" t="s">
        <v>1424</v>
      </c>
      <c r="E12" s="188" t="s">
        <v>1424</v>
      </c>
      <c r="F12" s="188" t="s">
        <v>1424</v>
      </c>
      <c r="G12" s="188" t="s">
        <v>1424</v>
      </c>
      <c r="H12" s="188" t="s">
        <v>1424</v>
      </c>
      <c r="I12" s="188" t="s">
        <v>1424</v>
      </c>
      <c r="J12" s="188" t="s">
        <v>1424</v>
      </c>
    </row>
    <row r="13" spans="1:10" s="47" customFormat="1" ht="21" x14ac:dyDescent="0.2">
      <c r="A13" s="67">
        <v>10</v>
      </c>
      <c r="B13" s="40" t="s">
        <v>981</v>
      </c>
      <c r="C13" s="188" t="s">
        <v>1424</v>
      </c>
      <c r="D13" s="188" t="s">
        <v>1424</v>
      </c>
      <c r="E13" s="188" t="s">
        <v>1424</v>
      </c>
      <c r="F13" s="188" t="s">
        <v>1424</v>
      </c>
      <c r="G13" s="188" t="s">
        <v>1424</v>
      </c>
      <c r="H13" s="188" t="s">
        <v>1424</v>
      </c>
      <c r="I13" s="188" t="s">
        <v>1424</v>
      </c>
      <c r="J13" s="188" t="s">
        <v>1424</v>
      </c>
    </row>
    <row r="14" spans="1:10" s="47" customFormat="1" x14ac:dyDescent="0.2">
      <c r="A14" s="67">
        <v>11</v>
      </c>
      <c r="B14" s="40" t="s">
        <v>982</v>
      </c>
      <c r="C14" s="188" t="s">
        <v>1424</v>
      </c>
      <c r="D14" s="188" t="s">
        <v>1424</v>
      </c>
      <c r="E14" s="188" t="s">
        <v>1424</v>
      </c>
      <c r="F14" s="188" t="s">
        <v>1424</v>
      </c>
      <c r="G14" s="188" t="s">
        <v>1424</v>
      </c>
      <c r="H14" s="188" t="s">
        <v>1424</v>
      </c>
      <c r="I14" s="188" t="s">
        <v>1424</v>
      </c>
      <c r="J14" s="188" t="s">
        <v>1424</v>
      </c>
    </row>
    <row r="15" spans="1:10" s="47" customFormat="1" x14ac:dyDescent="0.2">
      <c r="A15" s="67">
        <v>12</v>
      </c>
      <c r="B15" s="40" t="s">
        <v>983</v>
      </c>
      <c r="C15" s="188" t="s">
        <v>1424</v>
      </c>
      <c r="D15" s="188" t="s">
        <v>1424</v>
      </c>
      <c r="E15" s="188" t="s">
        <v>1424</v>
      </c>
      <c r="F15" s="188" t="s">
        <v>1424</v>
      </c>
      <c r="G15" s="188" t="s">
        <v>1424</v>
      </c>
      <c r="H15" s="188" t="s">
        <v>1424</v>
      </c>
      <c r="I15" s="188" t="s">
        <v>1424</v>
      </c>
      <c r="J15" s="188" t="s">
        <v>1424</v>
      </c>
    </row>
    <row r="16" spans="1:10" x14ac:dyDescent="0.2">
      <c r="A16" s="62">
        <v>13</v>
      </c>
      <c r="B16" s="18" t="s">
        <v>931</v>
      </c>
      <c r="C16" s="187" t="s">
        <v>1424</v>
      </c>
      <c r="D16" s="187" t="s">
        <v>1424</v>
      </c>
      <c r="E16" s="187" t="s">
        <v>1424</v>
      </c>
      <c r="F16" s="187" t="s">
        <v>1424</v>
      </c>
      <c r="G16" s="187" t="s">
        <v>1424</v>
      </c>
      <c r="H16" s="187" t="s">
        <v>1424</v>
      </c>
      <c r="I16" s="187" t="s">
        <v>1424</v>
      </c>
      <c r="J16" s="187" t="s">
        <v>1424</v>
      </c>
    </row>
    <row r="17" spans="1:10" s="47" customFormat="1" x14ac:dyDescent="0.2">
      <c r="A17" s="67">
        <v>14</v>
      </c>
      <c r="B17" s="40" t="s">
        <v>980</v>
      </c>
      <c r="C17" s="188" t="s">
        <v>1424</v>
      </c>
      <c r="D17" s="188" t="s">
        <v>1424</v>
      </c>
      <c r="E17" s="188" t="s">
        <v>1424</v>
      </c>
      <c r="F17" s="188" t="s">
        <v>1424</v>
      </c>
      <c r="G17" s="188" t="s">
        <v>1424</v>
      </c>
      <c r="H17" s="188" t="s">
        <v>1424</v>
      </c>
      <c r="I17" s="188" t="s">
        <v>1424</v>
      </c>
      <c r="J17" s="188" t="s">
        <v>1424</v>
      </c>
    </row>
    <row r="18" spans="1:10" s="47" customFormat="1" x14ac:dyDescent="0.2">
      <c r="A18" s="67">
        <v>15</v>
      </c>
      <c r="B18" s="40" t="s">
        <v>985</v>
      </c>
      <c r="C18" s="188" t="s">
        <v>1424</v>
      </c>
      <c r="D18" s="188" t="s">
        <v>1424</v>
      </c>
      <c r="E18" s="188" t="s">
        <v>1424</v>
      </c>
      <c r="F18" s="188" t="s">
        <v>1424</v>
      </c>
      <c r="G18" s="188" t="s">
        <v>1424</v>
      </c>
      <c r="H18" s="188" t="s">
        <v>1424</v>
      </c>
      <c r="I18" s="188" t="s">
        <v>1424</v>
      </c>
      <c r="J18" s="188" t="s">
        <v>1424</v>
      </c>
    </row>
    <row r="19" spans="1:10" s="47" customFormat="1" ht="21" x14ac:dyDescent="0.2">
      <c r="A19" s="67">
        <v>16</v>
      </c>
      <c r="B19" s="40" t="s">
        <v>981</v>
      </c>
      <c r="C19" s="188" t="s">
        <v>1424</v>
      </c>
      <c r="D19" s="188" t="s">
        <v>1424</v>
      </c>
      <c r="E19" s="188" t="s">
        <v>1424</v>
      </c>
      <c r="F19" s="188" t="s">
        <v>1424</v>
      </c>
      <c r="G19" s="188" t="s">
        <v>1424</v>
      </c>
      <c r="H19" s="188" t="s">
        <v>1424</v>
      </c>
      <c r="I19" s="188" t="s">
        <v>1424</v>
      </c>
      <c r="J19" s="188" t="s">
        <v>1424</v>
      </c>
    </row>
    <row r="20" spans="1:10" s="47" customFormat="1" x14ac:dyDescent="0.2">
      <c r="A20" s="67">
        <v>17</v>
      </c>
      <c r="B20" s="40" t="s">
        <v>982</v>
      </c>
      <c r="C20" s="188" t="s">
        <v>1424</v>
      </c>
      <c r="D20" s="188" t="s">
        <v>1424</v>
      </c>
      <c r="E20" s="188" t="s">
        <v>1424</v>
      </c>
      <c r="F20" s="188" t="s">
        <v>1424</v>
      </c>
      <c r="G20" s="188" t="s">
        <v>1424</v>
      </c>
      <c r="H20" s="188" t="s">
        <v>1424</v>
      </c>
      <c r="I20" s="188" t="s">
        <v>1424</v>
      </c>
      <c r="J20" s="188" t="s">
        <v>1424</v>
      </c>
    </row>
    <row r="21" spans="1:10" s="47" customFormat="1" x14ac:dyDescent="0.2">
      <c r="A21" s="67">
        <v>18</v>
      </c>
      <c r="B21" s="40" t="s">
        <v>983</v>
      </c>
      <c r="C21" s="188" t="s">
        <v>1424</v>
      </c>
      <c r="D21" s="188" t="s">
        <v>1424</v>
      </c>
      <c r="E21" s="188" t="s">
        <v>1424</v>
      </c>
      <c r="F21" s="188" t="s">
        <v>1424</v>
      </c>
      <c r="G21" s="188" t="s">
        <v>1424</v>
      </c>
      <c r="H21" s="188" t="s">
        <v>1424</v>
      </c>
      <c r="I21" s="188" t="s">
        <v>1424</v>
      </c>
      <c r="J21" s="188" t="s">
        <v>1424</v>
      </c>
    </row>
    <row r="22" spans="1:10" x14ac:dyDescent="0.2">
      <c r="A22" s="62">
        <v>19</v>
      </c>
      <c r="B22" s="18" t="s">
        <v>932</v>
      </c>
      <c r="C22" s="187" t="s">
        <v>1424</v>
      </c>
      <c r="D22" s="187" t="s">
        <v>1424</v>
      </c>
      <c r="E22" s="187" t="s">
        <v>1424</v>
      </c>
      <c r="F22" s="187" t="s">
        <v>1424</v>
      </c>
      <c r="G22" s="187" t="s">
        <v>1424</v>
      </c>
      <c r="H22" s="187" t="s">
        <v>1424</v>
      </c>
      <c r="I22" s="187" t="s">
        <v>1424</v>
      </c>
      <c r="J22" s="187" t="s">
        <v>1424</v>
      </c>
    </row>
    <row r="23" spans="1:10" s="47" customFormat="1" x14ac:dyDescent="0.2">
      <c r="A23" s="67">
        <v>20</v>
      </c>
      <c r="B23" s="40" t="s">
        <v>980</v>
      </c>
      <c r="C23" s="188" t="s">
        <v>1424</v>
      </c>
      <c r="D23" s="188" t="s">
        <v>1424</v>
      </c>
      <c r="E23" s="188" t="s">
        <v>1424</v>
      </c>
      <c r="F23" s="188" t="s">
        <v>1424</v>
      </c>
      <c r="G23" s="188" t="s">
        <v>1424</v>
      </c>
      <c r="H23" s="188" t="s">
        <v>1424</v>
      </c>
      <c r="I23" s="188" t="s">
        <v>1424</v>
      </c>
      <c r="J23" s="188" t="s">
        <v>1424</v>
      </c>
    </row>
    <row r="24" spans="1:10" s="47" customFormat="1" x14ac:dyDescent="0.2">
      <c r="A24" s="67">
        <v>21</v>
      </c>
      <c r="B24" s="40" t="s">
        <v>985</v>
      </c>
      <c r="C24" s="188" t="s">
        <v>1424</v>
      </c>
      <c r="D24" s="188" t="s">
        <v>1424</v>
      </c>
      <c r="E24" s="188" t="s">
        <v>1424</v>
      </c>
      <c r="F24" s="188" t="s">
        <v>1424</v>
      </c>
      <c r="G24" s="188" t="s">
        <v>1424</v>
      </c>
      <c r="H24" s="188" t="s">
        <v>1424</v>
      </c>
      <c r="I24" s="188" t="s">
        <v>1424</v>
      </c>
      <c r="J24" s="188" t="s">
        <v>1424</v>
      </c>
    </row>
    <row r="25" spans="1:10" s="47" customFormat="1" ht="21" x14ac:dyDescent="0.2">
      <c r="A25" s="67">
        <v>22</v>
      </c>
      <c r="B25" s="40" t="s">
        <v>981</v>
      </c>
      <c r="C25" s="188" t="s">
        <v>1424</v>
      </c>
      <c r="D25" s="188" t="s">
        <v>1424</v>
      </c>
      <c r="E25" s="188" t="s">
        <v>1424</v>
      </c>
      <c r="F25" s="188" t="s">
        <v>1424</v>
      </c>
      <c r="G25" s="188" t="s">
        <v>1424</v>
      </c>
      <c r="H25" s="188" t="s">
        <v>1424</v>
      </c>
      <c r="I25" s="188" t="s">
        <v>1424</v>
      </c>
      <c r="J25" s="188" t="s">
        <v>1424</v>
      </c>
    </row>
    <row r="26" spans="1:10" s="47" customFormat="1" x14ac:dyDescent="0.2">
      <c r="A26" s="67">
        <v>23</v>
      </c>
      <c r="B26" s="40" t="s">
        <v>982</v>
      </c>
      <c r="C26" s="188" t="s">
        <v>1424</v>
      </c>
      <c r="D26" s="188" t="s">
        <v>1424</v>
      </c>
      <c r="E26" s="188" t="s">
        <v>1424</v>
      </c>
      <c r="F26" s="188" t="s">
        <v>1424</v>
      </c>
      <c r="G26" s="188" t="s">
        <v>1424</v>
      </c>
      <c r="H26" s="188" t="s">
        <v>1424</v>
      </c>
      <c r="I26" s="188" t="s">
        <v>1424</v>
      </c>
      <c r="J26" s="188" t="s">
        <v>1424</v>
      </c>
    </row>
    <row r="27" spans="1:10" s="47" customFormat="1" x14ac:dyDescent="0.2">
      <c r="A27" s="67">
        <v>24</v>
      </c>
      <c r="B27" s="40" t="s">
        <v>983</v>
      </c>
      <c r="C27" s="188" t="s">
        <v>1424</v>
      </c>
      <c r="D27" s="188" t="s">
        <v>1424</v>
      </c>
      <c r="E27" s="188" t="s">
        <v>1424</v>
      </c>
      <c r="F27" s="188" t="s">
        <v>1424</v>
      </c>
      <c r="G27" s="188" t="s">
        <v>1424</v>
      </c>
      <c r="H27" s="188" t="s">
        <v>1424</v>
      </c>
      <c r="I27" s="188" t="s">
        <v>1424</v>
      </c>
      <c r="J27" s="188" t="s">
        <v>1424</v>
      </c>
    </row>
    <row r="28" spans="1:10" x14ac:dyDescent="0.2">
      <c r="A28" s="62">
        <v>25</v>
      </c>
      <c r="B28" s="18" t="s">
        <v>986</v>
      </c>
      <c r="C28" s="187" t="s">
        <v>1424</v>
      </c>
      <c r="D28" s="187" t="s">
        <v>1424</v>
      </c>
      <c r="E28" s="187" t="s">
        <v>1424</v>
      </c>
      <c r="F28" s="187" t="s">
        <v>1424</v>
      </c>
      <c r="G28" s="187" t="s">
        <v>1424</v>
      </c>
      <c r="H28" s="187" t="s">
        <v>1424</v>
      </c>
      <c r="I28" s="187" t="s">
        <v>1424</v>
      </c>
      <c r="J28" s="187" t="s">
        <v>1424</v>
      </c>
    </row>
  </sheetData>
  <mergeCells count="1">
    <mergeCell ref="A2:J2"/>
  </mergeCells>
  <hyperlinks>
    <hyperlink ref="A1" location="Forside!A1" display="Tilbage til forside" xr:uid="{0A522731-608C-40F3-B898-2A43359F23E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4306-7EC5-4A15-9CCF-253C15980018}">
  <dimension ref="A1:C10"/>
  <sheetViews>
    <sheetView zoomScaleNormal="100" workbookViewId="0"/>
  </sheetViews>
  <sheetFormatPr defaultRowHeight="14.25" x14ac:dyDescent="0.2"/>
  <cols>
    <col min="1" max="1" width="9.140625" style="2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730</v>
      </c>
      <c r="B2" s="245"/>
      <c r="C2" s="246"/>
    </row>
    <row r="3" spans="1:3" x14ac:dyDescent="0.2">
      <c r="A3" s="253"/>
      <c r="B3" s="254"/>
      <c r="C3" s="43" t="s">
        <v>634</v>
      </c>
    </row>
    <row r="4" spans="1:3" ht="31.5" x14ac:dyDescent="0.2">
      <c r="A4" s="17" t="s">
        <v>620</v>
      </c>
      <c r="B4" s="18" t="s">
        <v>627</v>
      </c>
      <c r="C4" s="18" t="s">
        <v>1163</v>
      </c>
    </row>
    <row r="5" spans="1:3" ht="21" x14ac:dyDescent="0.2">
      <c r="A5" s="17" t="s">
        <v>621</v>
      </c>
      <c r="B5" s="18" t="s">
        <v>628</v>
      </c>
      <c r="C5" s="18" t="s">
        <v>1278</v>
      </c>
    </row>
    <row r="6" spans="1:3" ht="21" x14ac:dyDescent="0.2">
      <c r="A6" s="17" t="s">
        <v>622</v>
      </c>
      <c r="B6" s="18" t="s">
        <v>629</v>
      </c>
      <c r="C6" s="18" t="s">
        <v>1279</v>
      </c>
    </row>
    <row r="7" spans="1:3" ht="73.5" x14ac:dyDescent="0.2">
      <c r="A7" s="17" t="s">
        <v>623</v>
      </c>
      <c r="B7" s="18" t="s">
        <v>630</v>
      </c>
      <c r="C7" s="45" t="s">
        <v>1417</v>
      </c>
    </row>
    <row r="8" spans="1:3" x14ac:dyDescent="0.2">
      <c r="A8" s="17" t="s">
        <v>624</v>
      </c>
      <c r="B8" s="18" t="s">
        <v>631</v>
      </c>
      <c r="C8" s="45" t="s">
        <v>1090</v>
      </c>
    </row>
    <row r="9" spans="1:3" ht="73.5" x14ac:dyDescent="0.2">
      <c r="A9" s="17" t="s">
        <v>625</v>
      </c>
      <c r="B9" s="18" t="s">
        <v>632</v>
      </c>
      <c r="C9" s="45" t="s">
        <v>1422</v>
      </c>
    </row>
    <row r="10" spans="1:3" ht="21" x14ac:dyDescent="0.2">
      <c r="A10" s="17" t="s">
        <v>626</v>
      </c>
      <c r="B10" s="18" t="s">
        <v>633</v>
      </c>
      <c r="C10" s="18" t="s">
        <v>1280</v>
      </c>
    </row>
  </sheetData>
  <mergeCells count="2">
    <mergeCell ref="A3:B3"/>
    <mergeCell ref="A2:C2"/>
  </mergeCells>
  <hyperlinks>
    <hyperlink ref="A1" location="Forside!A1" display="Tilbage til forside" xr:uid="{CAF56CF1-B834-41B7-B1F3-3AC397D40FA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B8C2-0C89-45B4-921F-3BEBD19F7807}">
  <dimension ref="A1:L11"/>
  <sheetViews>
    <sheetView workbookViewId="0"/>
  </sheetViews>
  <sheetFormatPr defaultRowHeight="14.25" x14ac:dyDescent="0.2"/>
  <cols>
    <col min="1" max="1" width="9.140625" style="115" customWidth="1"/>
    <col min="2" max="2" width="38.28515625" style="21" customWidth="1"/>
    <col min="3" max="4" width="18.42578125" style="21" customWidth="1"/>
    <col min="5" max="5" width="21.7109375" style="21" customWidth="1"/>
    <col min="6" max="6" width="17.7109375" style="21" bestFit="1" customWidth="1"/>
    <col min="7" max="7" width="18.42578125" style="21" customWidth="1"/>
    <col min="8" max="8" width="14.28515625" style="21" bestFit="1" customWidth="1"/>
    <col min="9" max="9" width="17.5703125" style="21" customWidth="1"/>
    <col min="10" max="10" width="17.7109375" style="21" bestFit="1" customWidth="1"/>
    <col min="11" max="12" width="18.42578125" style="42" customWidth="1"/>
    <col min="13" max="16384" width="9.140625" style="21"/>
  </cols>
  <sheetData>
    <row r="1" spans="1:12" s="23" customFormat="1" ht="15" x14ac:dyDescent="0.25">
      <c r="A1" s="116" t="s">
        <v>1042</v>
      </c>
      <c r="K1" s="41"/>
      <c r="L1" s="41"/>
    </row>
    <row r="2" spans="1:12" ht="25.5" customHeight="1" x14ac:dyDescent="0.2">
      <c r="A2" s="244" t="s">
        <v>1026</v>
      </c>
      <c r="B2" s="245"/>
      <c r="C2" s="245"/>
      <c r="D2" s="245"/>
      <c r="E2" s="245"/>
      <c r="F2" s="245"/>
      <c r="G2" s="245"/>
      <c r="H2" s="245"/>
      <c r="I2" s="245"/>
      <c r="J2" s="245"/>
      <c r="K2" s="245"/>
      <c r="L2" s="246"/>
    </row>
    <row r="3" spans="1:12" s="42" customFormat="1" ht="21" customHeight="1" x14ac:dyDescent="0.2">
      <c r="A3" s="306" t="s">
        <v>223</v>
      </c>
      <c r="B3" s="307"/>
      <c r="C3" s="304" t="s">
        <v>987</v>
      </c>
      <c r="D3" s="310"/>
      <c r="E3" s="305"/>
      <c r="F3" s="304" t="s">
        <v>988</v>
      </c>
      <c r="G3" s="310"/>
      <c r="H3" s="310"/>
      <c r="I3" s="310"/>
      <c r="J3" s="310"/>
      <c r="K3" s="310"/>
      <c r="L3" s="331" t="s">
        <v>16</v>
      </c>
    </row>
    <row r="4" spans="1:12" s="42" customFormat="1" ht="31.5" x14ac:dyDescent="0.2">
      <c r="A4" s="308"/>
      <c r="B4" s="309"/>
      <c r="C4" s="63" t="s">
        <v>929</v>
      </c>
      <c r="D4" s="63" t="s">
        <v>984</v>
      </c>
      <c r="E4" s="63" t="s">
        <v>989</v>
      </c>
      <c r="F4" s="63" t="s">
        <v>990</v>
      </c>
      <c r="G4" s="63" t="s">
        <v>991</v>
      </c>
      <c r="H4" s="63" t="s">
        <v>992</v>
      </c>
      <c r="I4" s="63" t="s">
        <v>1125</v>
      </c>
      <c r="J4" s="63" t="s">
        <v>993</v>
      </c>
      <c r="K4" s="59" t="s">
        <v>994</v>
      </c>
      <c r="L4" s="332"/>
    </row>
    <row r="5" spans="1:12" x14ac:dyDescent="0.2">
      <c r="A5" s="62">
        <v>1</v>
      </c>
      <c r="B5" s="18" t="s">
        <v>995</v>
      </c>
      <c r="C5" s="202"/>
      <c r="D5" s="202"/>
      <c r="E5" s="202"/>
      <c r="F5" s="202"/>
      <c r="G5" s="202"/>
      <c r="H5" s="202"/>
      <c r="I5" s="202"/>
      <c r="J5" s="202"/>
      <c r="K5" s="202"/>
      <c r="L5" s="155">
        <v>16</v>
      </c>
    </row>
    <row r="6" spans="1:12" s="47" customFormat="1" x14ac:dyDescent="0.2">
      <c r="A6" s="67">
        <v>2</v>
      </c>
      <c r="B6" s="40" t="s">
        <v>996</v>
      </c>
      <c r="C6" s="156">
        <v>11</v>
      </c>
      <c r="D6" s="156">
        <v>2</v>
      </c>
      <c r="E6" s="156">
        <v>13</v>
      </c>
      <c r="F6" s="203"/>
      <c r="G6" s="203"/>
      <c r="H6" s="203"/>
      <c r="I6" s="203"/>
      <c r="J6" s="203"/>
      <c r="K6" s="203"/>
      <c r="L6" s="203"/>
    </row>
    <row r="7" spans="1:12" s="47" customFormat="1" ht="21" x14ac:dyDescent="0.2">
      <c r="A7" s="67">
        <v>3</v>
      </c>
      <c r="B7" s="40" t="s">
        <v>997</v>
      </c>
      <c r="C7" s="203"/>
      <c r="D7" s="203"/>
      <c r="E7" s="203"/>
      <c r="F7" s="156" t="s">
        <v>1424</v>
      </c>
      <c r="G7" s="156">
        <v>13</v>
      </c>
      <c r="H7" s="156" t="s">
        <v>1424</v>
      </c>
      <c r="I7" s="156" t="s">
        <v>1424</v>
      </c>
      <c r="J7" s="156" t="s">
        <v>1424</v>
      </c>
      <c r="K7" s="156" t="s">
        <v>1424</v>
      </c>
      <c r="L7" s="156">
        <v>13</v>
      </c>
    </row>
    <row r="8" spans="1:12" s="47" customFormat="1" x14ac:dyDescent="0.2">
      <c r="A8" s="67">
        <v>4</v>
      </c>
      <c r="B8" s="40" t="s">
        <v>998</v>
      </c>
      <c r="C8" s="203"/>
      <c r="D8" s="203"/>
      <c r="E8" s="203"/>
      <c r="F8" s="156" t="s">
        <v>1424</v>
      </c>
      <c r="G8" s="156">
        <v>3</v>
      </c>
      <c r="H8" s="156" t="s">
        <v>1424</v>
      </c>
      <c r="I8" s="156" t="s">
        <v>1424</v>
      </c>
      <c r="J8" s="156" t="s">
        <v>1424</v>
      </c>
      <c r="K8" s="156" t="s">
        <v>1424</v>
      </c>
      <c r="L8" s="156">
        <v>3</v>
      </c>
    </row>
    <row r="9" spans="1:12" ht="21" x14ac:dyDescent="0.2">
      <c r="A9" s="62">
        <v>5</v>
      </c>
      <c r="B9" s="18" t="s">
        <v>999</v>
      </c>
      <c r="C9" s="155">
        <v>1685</v>
      </c>
      <c r="D9" s="155">
        <v>7255</v>
      </c>
      <c r="E9" s="155">
        <v>8940</v>
      </c>
      <c r="F9" s="155" t="s">
        <v>1424</v>
      </c>
      <c r="G9" s="155">
        <v>21763</v>
      </c>
      <c r="H9" s="155" t="s">
        <v>1424</v>
      </c>
      <c r="I9" s="155" t="s">
        <v>1424</v>
      </c>
      <c r="J9" s="155" t="s">
        <v>1424</v>
      </c>
      <c r="K9" s="155" t="s">
        <v>1424</v>
      </c>
      <c r="L9" s="155">
        <v>30703</v>
      </c>
    </row>
    <row r="10" spans="1:12" s="47" customFormat="1" x14ac:dyDescent="0.2">
      <c r="A10" s="67">
        <v>6</v>
      </c>
      <c r="B10" s="40" t="s">
        <v>1000</v>
      </c>
      <c r="C10" s="156">
        <v>160</v>
      </c>
      <c r="D10" s="156">
        <v>50</v>
      </c>
      <c r="E10" s="156">
        <v>210</v>
      </c>
      <c r="F10" s="156" t="s">
        <v>1424</v>
      </c>
      <c r="G10" s="156">
        <v>50</v>
      </c>
      <c r="H10" s="156" t="s">
        <v>1424</v>
      </c>
      <c r="I10" s="156" t="s">
        <v>1424</v>
      </c>
      <c r="J10" s="156" t="s">
        <v>1424</v>
      </c>
      <c r="K10" s="156" t="s">
        <v>1424</v>
      </c>
      <c r="L10" s="156">
        <v>210</v>
      </c>
    </row>
    <row r="11" spans="1:12" s="47" customFormat="1" x14ac:dyDescent="0.2">
      <c r="A11" s="67">
        <v>7</v>
      </c>
      <c r="B11" s="40" t="s">
        <v>1001</v>
      </c>
      <c r="C11" s="156">
        <v>1685</v>
      </c>
      <c r="D11" s="156">
        <v>7095</v>
      </c>
      <c r="E11" s="156">
        <v>8780</v>
      </c>
      <c r="F11" s="156" t="s">
        <v>1424</v>
      </c>
      <c r="G11" s="156">
        <v>21713</v>
      </c>
      <c r="H11" s="156" t="s">
        <v>1424</v>
      </c>
      <c r="I11" s="156" t="s">
        <v>1424</v>
      </c>
      <c r="J11" s="156" t="s">
        <v>1424</v>
      </c>
      <c r="K11" s="156" t="s">
        <v>1424</v>
      </c>
      <c r="L11" s="156">
        <v>30493</v>
      </c>
    </row>
  </sheetData>
  <mergeCells count="5">
    <mergeCell ref="A2:L2"/>
    <mergeCell ref="C3:E3"/>
    <mergeCell ref="A3:B4"/>
    <mergeCell ref="F3:K3"/>
    <mergeCell ref="L3:L4"/>
  </mergeCells>
  <hyperlinks>
    <hyperlink ref="A1" location="Forside!A1" display="Tilbage til forside" xr:uid="{21540C9F-5CF8-4D6B-A94D-436AC0907D6A}"/>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D55E-7528-4DCC-8044-681FE66DA2EB}">
  <dimension ref="A1:J13"/>
  <sheetViews>
    <sheetView zoomScaleNormal="100" workbookViewId="0"/>
  </sheetViews>
  <sheetFormatPr defaultRowHeight="14.25" x14ac:dyDescent="0.2"/>
  <cols>
    <col min="1" max="1" width="9.140625" style="21" customWidth="1"/>
    <col min="2" max="2" width="40.140625" style="21" customWidth="1"/>
    <col min="3" max="10" width="13.85546875" style="21" customWidth="1"/>
    <col min="11" max="16384" width="9.140625" style="21"/>
  </cols>
  <sheetData>
    <row r="1" spans="1:10" s="23" customFormat="1" ht="15" x14ac:dyDescent="0.25">
      <c r="A1" s="94" t="s">
        <v>1042</v>
      </c>
    </row>
    <row r="2" spans="1:10" ht="25.5" customHeight="1" x14ac:dyDescent="0.2">
      <c r="A2" s="244" t="s">
        <v>1021</v>
      </c>
      <c r="B2" s="245"/>
      <c r="C2" s="245"/>
      <c r="D2" s="245"/>
      <c r="E2" s="245"/>
      <c r="F2" s="245"/>
      <c r="G2" s="245"/>
      <c r="H2" s="245"/>
      <c r="I2" s="245"/>
      <c r="J2" s="246"/>
    </row>
    <row r="3" spans="1:10" s="42" customFormat="1" ht="42" customHeight="1" x14ac:dyDescent="0.2">
      <c r="A3" s="306" t="s">
        <v>223</v>
      </c>
      <c r="B3" s="307"/>
      <c r="C3" s="302" t="s">
        <v>916</v>
      </c>
      <c r="D3" s="305"/>
      <c r="E3" s="302" t="s">
        <v>917</v>
      </c>
      <c r="F3" s="305"/>
      <c r="G3" s="302" t="s">
        <v>918</v>
      </c>
      <c r="H3" s="305"/>
      <c r="I3" s="302" t="s">
        <v>919</v>
      </c>
      <c r="J3" s="305"/>
    </row>
    <row r="4" spans="1:10" s="42" customFormat="1" ht="98.25" customHeight="1" x14ac:dyDescent="0.2">
      <c r="A4" s="325"/>
      <c r="B4" s="326"/>
      <c r="C4" s="61"/>
      <c r="D4" s="63" t="s">
        <v>920</v>
      </c>
      <c r="E4" s="61"/>
      <c r="F4" s="63" t="s">
        <v>920</v>
      </c>
      <c r="G4" s="61"/>
      <c r="H4" s="63" t="s">
        <v>921</v>
      </c>
      <c r="I4" s="61"/>
      <c r="J4" s="63" t="s">
        <v>921</v>
      </c>
    </row>
    <row r="5" spans="1:10" x14ac:dyDescent="0.2">
      <c r="A5" s="62" t="s">
        <v>17</v>
      </c>
      <c r="B5" s="18" t="s">
        <v>922</v>
      </c>
      <c r="C5" s="155">
        <v>12318</v>
      </c>
      <c r="D5" s="155">
        <v>12318</v>
      </c>
      <c r="E5" s="60"/>
      <c r="F5" s="60"/>
      <c r="G5" s="155">
        <v>30115126</v>
      </c>
      <c r="H5" s="155">
        <v>1103967</v>
      </c>
      <c r="I5" s="60"/>
      <c r="J5" s="60"/>
    </row>
    <row r="6" spans="1:10" x14ac:dyDescent="0.2">
      <c r="A6" s="62" t="s">
        <v>19</v>
      </c>
      <c r="B6" s="18" t="s">
        <v>874</v>
      </c>
      <c r="C6" s="155" t="s">
        <v>1424</v>
      </c>
      <c r="D6" s="155" t="s">
        <v>1424</v>
      </c>
      <c r="E6" s="155" t="s">
        <v>1424</v>
      </c>
      <c r="F6" s="155" t="s">
        <v>1424</v>
      </c>
      <c r="G6" s="155">
        <v>234790</v>
      </c>
      <c r="H6" s="155">
        <v>8959</v>
      </c>
      <c r="I6" s="155">
        <v>234790</v>
      </c>
      <c r="J6" s="155">
        <v>8959</v>
      </c>
    </row>
    <row r="7" spans="1:10" x14ac:dyDescent="0.2">
      <c r="A7" s="62" t="s">
        <v>20</v>
      </c>
      <c r="B7" s="18" t="s">
        <v>717</v>
      </c>
      <c r="C7" s="155">
        <v>12318</v>
      </c>
      <c r="D7" s="155">
        <v>12318</v>
      </c>
      <c r="E7" s="155">
        <v>12318</v>
      </c>
      <c r="F7" s="155">
        <v>12318</v>
      </c>
      <c r="G7" s="155">
        <v>1477113</v>
      </c>
      <c r="H7" s="155">
        <v>1095008</v>
      </c>
      <c r="I7" s="155">
        <v>1477113</v>
      </c>
      <c r="J7" s="155">
        <v>1095008</v>
      </c>
    </row>
    <row r="8" spans="1:10" s="47" customFormat="1" ht="21" x14ac:dyDescent="0.2">
      <c r="A8" s="67" t="s">
        <v>21</v>
      </c>
      <c r="B8" s="40" t="s">
        <v>923</v>
      </c>
      <c r="C8" s="156" t="s">
        <v>1424</v>
      </c>
      <c r="D8" s="156" t="s">
        <v>1424</v>
      </c>
      <c r="E8" s="156" t="s">
        <v>1424</v>
      </c>
      <c r="F8" s="156" t="s">
        <v>1424</v>
      </c>
      <c r="G8" s="156">
        <v>1439816</v>
      </c>
      <c r="H8" s="156">
        <v>1058243</v>
      </c>
      <c r="I8" s="156">
        <v>1439816</v>
      </c>
      <c r="J8" s="156">
        <v>1058243</v>
      </c>
    </row>
    <row r="9" spans="1:10" s="47" customFormat="1" x14ac:dyDescent="0.2">
      <c r="A9" s="67" t="s">
        <v>22</v>
      </c>
      <c r="B9" s="40" t="s">
        <v>924</v>
      </c>
      <c r="C9" s="156" t="s">
        <v>1424</v>
      </c>
      <c r="D9" s="156" t="s">
        <v>1424</v>
      </c>
      <c r="E9" s="156" t="s">
        <v>1424</v>
      </c>
      <c r="F9" s="156" t="s">
        <v>1424</v>
      </c>
      <c r="G9" s="156" t="s">
        <v>1424</v>
      </c>
      <c r="H9" s="156" t="s">
        <v>1424</v>
      </c>
      <c r="I9" s="156" t="s">
        <v>1424</v>
      </c>
      <c r="J9" s="156" t="s">
        <v>1424</v>
      </c>
    </row>
    <row r="10" spans="1:10" s="47" customFormat="1" ht="14.25" customHeight="1" x14ac:dyDescent="0.2">
      <c r="A10" s="67" t="s">
        <v>23</v>
      </c>
      <c r="B10" s="40" t="s">
        <v>925</v>
      </c>
      <c r="C10" s="156">
        <v>12318</v>
      </c>
      <c r="D10" s="156">
        <v>12318</v>
      </c>
      <c r="E10" s="156">
        <v>12318</v>
      </c>
      <c r="F10" s="156">
        <v>12318</v>
      </c>
      <c r="G10" s="156">
        <v>37176</v>
      </c>
      <c r="H10" s="156">
        <v>37176</v>
      </c>
      <c r="I10" s="156">
        <v>37176</v>
      </c>
      <c r="J10" s="156">
        <v>37176</v>
      </c>
    </row>
    <row r="11" spans="1:10" s="47" customFormat="1" x14ac:dyDescent="0.2">
      <c r="A11" s="67" t="s">
        <v>24</v>
      </c>
      <c r="B11" s="40" t="s">
        <v>926</v>
      </c>
      <c r="C11" s="156" t="s">
        <v>1424</v>
      </c>
      <c r="D11" s="156" t="s">
        <v>1424</v>
      </c>
      <c r="E11" s="156" t="s">
        <v>1424</v>
      </c>
      <c r="F11" s="156" t="s">
        <v>1424</v>
      </c>
      <c r="G11" s="156">
        <v>1439816</v>
      </c>
      <c r="H11" s="156">
        <v>1270092</v>
      </c>
      <c r="I11" s="156">
        <v>1439816</v>
      </c>
      <c r="J11" s="156">
        <v>1270092</v>
      </c>
    </row>
    <row r="12" spans="1:10" s="47" customFormat="1" x14ac:dyDescent="0.2">
      <c r="A12" s="67" t="s">
        <v>25</v>
      </c>
      <c r="B12" s="40" t="s">
        <v>927</v>
      </c>
      <c r="C12" s="156" t="s">
        <v>1424</v>
      </c>
      <c r="D12" s="156" t="s">
        <v>1424</v>
      </c>
      <c r="E12" s="156" t="s">
        <v>1424</v>
      </c>
      <c r="F12" s="156" t="s">
        <v>1424</v>
      </c>
      <c r="G12" s="156">
        <v>120</v>
      </c>
      <c r="H12" s="156" t="s">
        <v>1424</v>
      </c>
      <c r="I12" s="156">
        <v>120</v>
      </c>
      <c r="J12" s="156" t="s">
        <v>1424</v>
      </c>
    </row>
    <row r="13" spans="1:10" x14ac:dyDescent="0.2">
      <c r="A13" s="62" t="s">
        <v>28</v>
      </c>
      <c r="B13" s="18" t="s">
        <v>928</v>
      </c>
      <c r="C13" s="155" t="s">
        <v>1424</v>
      </c>
      <c r="D13" s="155" t="s">
        <v>1424</v>
      </c>
      <c r="E13" s="60"/>
      <c r="F13" s="60"/>
      <c r="G13" s="155">
        <v>767007</v>
      </c>
      <c r="H13" s="155" t="s">
        <v>1424</v>
      </c>
      <c r="I13" s="60"/>
      <c r="J13" s="60"/>
    </row>
  </sheetData>
  <mergeCells count="6">
    <mergeCell ref="A2:J2"/>
    <mergeCell ref="A3:B4"/>
    <mergeCell ref="C3:D3"/>
    <mergeCell ref="E3:F3"/>
    <mergeCell ref="G3:H3"/>
    <mergeCell ref="I3:J3"/>
  </mergeCells>
  <hyperlinks>
    <hyperlink ref="A1" location="Forside!A1" display="Tilbage til forside" xr:uid="{06DF73AF-0DEA-4685-A4A9-AC58F856F6AC}"/>
  </hyperlinks>
  <pageMargins left="0.7" right="0.7" top="0.75" bottom="0.75" header="0.3" footer="0.3"/>
  <pageSetup paperSize="9" orientation="portrait" r:id="rId1"/>
  <ignoredErrors>
    <ignoredError sqref="A5:A13"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4C29-1F7C-4519-BE8E-75FB0D240960}">
  <dimension ref="A1:F19"/>
  <sheetViews>
    <sheetView workbookViewId="0"/>
  </sheetViews>
  <sheetFormatPr defaultRowHeight="14.25" x14ac:dyDescent="0.2"/>
  <cols>
    <col min="1" max="1" width="9.140625" style="21" customWidth="1"/>
    <col min="2" max="2" width="67.85546875" style="21" bestFit="1" customWidth="1"/>
    <col min="3" max="6" width="19" style="21" customWidth="1"/>
    <col min="7" max="16384" width="9.140625" style="21"/>
  </cols>
  <sheetData>
    <row r="1" spans="1:6" s="23" customFormat="1" ht="15" x14ac:dyDescent="0.25">
      <c r="A1" s="94" t="s">
        <v>1042</v>
      </c>
    </row>
    <row r="2" spans="1:6" ht="25.5" customHeight="1" x14ac:dyDescent="0.2">
      <c r="A2" s="244" t="s">
        <v>1020</v>
      </c>
      <c r="B2" s="245"/>
      <c r="C2" s="245"/>
      <c r="D2" s="245"/>
      <c r="E2" s="245"/>
      <c r="F2" s="246"/>
    </row>
    <row r="3" spans="1:6" s="42" customFormat="1" x14ac:dyDescent="0.2">
      <c r="A3" s="306" t="s">
        <v>223</v>
      </c>
      <c r="B3" s="307"/>
      <c r="C3" s="302" t="s">
        <v>1005</v>
      </c>
      <c r="D3" s="303"/>
      <c r="E3" s="304" t="s">
        <v>1006</v>
      </c>
      <c r="F3" s="305"/>
    </row>
    <row r="4" spans="1:6" s="42" customFormat="1" ht="52.5" customHeight="1" x14ac:dyDescent="0.2">
      <c r="A4" s="325"/>
      <c r="B4" s="326"/>
      <c r="C4" s="337"/>
      <c r="D4" s="338"/>
      <c r="E4" s="302" t="s">
        <v>1007</v>
      </c>
      <c r="F4" s="305"/>
    </row>
    <row r="5" spans="1:6" s="42" customFormat="1" ht="77.25" customHeight="1" x14ac:dyDescent="0.2">
      <c r="A5" s="325"/>
      <c r="B5" s="326"/>
      <c r="C5" s="61"/>
      <c r="D5" s="63" t="s">
        <v>920</v>
      </c>
      <c r="E5" s="61"/>
      <c r="F5" s="63" t="s">
        <v>921</v>
      </c>
    </row>
    <row r="6" spans="1:6" s="32" customFormat="1" x14ac:dyDescent="0.2">
      <c r="A6" s="118" t="s">
        <v>718</v>
      </c>
      <c r="B6" s="30" t="s">
        <v>1008</v>
      </c>
      <c r="C6" s="148" t="s">
        <v>1424</v>
      </c>
      <c r="D6" s="148" t="s">
        <v>1424</v>
      </c>
      <c r="E6" s="148" t="s">
        <v>1424</v>
      </c>
      <c r="F6" s="148" t="s">
        <v>1424</v>
      </c>
    </row>
    <row r="7" spans="1:6" x14ac:dyDescent="0.2">
      <c r="A7" s="62" t="s">
        <v>719</v>
      </c>
      <c r="B7" s="18" t="s">
        <v>1009</v>
      </c>
      <c r="C7" s="147" t="s">
        <v>1424</v>
      </c>
      <c r="D7" s="147" t="s">
        <v>1424</v>
      </c>
      <c r="E7" s="147" t="s">
        <v>1424</v>
      </c>
      <c r="F7" s="147" t="s">
        <v>1424</v>
      </c>
    </row>
    <row r="8" spans="1:6" x14ac:dyDescent="0.2">
      <c r="A8" s="62" t="s">
        <v>720</v>
      </c>
      <c r="B8" s="18" t="s">
        <v>874</v>
      </c>
      <c r="C8" s="147" t="s">
        <v>1424</v>
      </c>
      <c r="D8" s="147" t="s">
        <v>1424</v>
      </c>
      <c r="E8" s="147" t="s">
        <v>1424</v>
      </c>
      <c r="F8" s="147" t="s">
        <v>1424</v>
      </c>
    </row>
    <row r="9" spans="1:6" x14ac:dyDescent="0.2">
      <c r="A9" s="62" t="s">
        <v>721</v>
      </c>
      <c r="B9" s="18" t="s">
        <v>717</v>
      </c>
      <c r="C9" s="147" t="s">
        <v>1424</v>
      </c>
      <c r="D9" s="147" t="s">
        <v>1424</v>
      </c>
      <c r="E9" s="147" t="s">
        <v>1424</v>
      </c>
      <c r="F9" s="147" t="s">
        <v>1424</v>
      </c>
    </row>
    <row r="10" spans="1:6" s="47" customFormat="1" x14ac:dyDescent="0.2">
      <c r="A10" s="67" t="s">
        <v>722</v>
      </c>
      <c r="B10" s="40" t="s">
        <v>923</v>
      </c>
      <c r="C10" s="153" t="s">
        <v>1424</v>
      </c>
      <c r="D10" s="153" t="s">
        <v>1424</v>
      </c>
      <c r="E10" s="153" t="s">
        <v>1424</v>
      </c>
      <c r="F10" s="153" t="s">
        <v>1424</v>
      </c>
    </row>
    <row r="11" spans="1:6" s="47" customFormat="1" x14ac:dyDescent="0.2">
      <c r="A11" s="67" t="s">
        <v>723</v>
      </c>
      <c r="B11" s="40" t="s">
        <v>924</v>
      </c>
      <c r="C11" s="153" t="s">
        <v>1424</v>
      </c>
      <c r="D11" s="153" t="s">
        <v>1424</v>
      </c>
      <c r="E11" s="153" t="s">
        <v>1424</v>
      </c>
      <c r="F11" s="153" t="s">
        <v>1424</v>
      </c>
    </row>
    <row r="12" spans="1:6" s="47" customFormat="1" x14ac:dyDescent="0.2">
      <c r="A12" s="67" t="s">
        <v>724</v>
      </c>
      <c r="B12" s="40" t="s">
        <v>925</v>
      </c>
      <c r="C12" s="153" t="s">
        <v>1424</v>
      </c>
      <c r="D12" s="153" t="s">
        <v>1424</v>
      </c>
      <c r="E12" s="153" t="s">
        <v>1424</v>
      </c>
      <c r="F12" s="153" t="s">
        <v>1424</v>
      </c>
    </row>
    <row r="13" spans="1:6" s="47" customFormat="1" x14ac:dyDescent="0.2">
      <c r="A13" s="67" t="s">
        <v>725</v>
      </c>
      <c r="B13" s="40" t="s">
        <v>926</v>
      </c>
      <c r="C13" s="153" t="s">
        <v>1424</v>
      </c>
      <c r="D13" s="153" t="s">
        <v>1424</v>
      </c>
      <c r="E13" s="153" t="s">
        <v>1424</v>
      </c>
      <c r="F13" s="153" t="s">
        <v>1424</v>
      </c>
    </row>
    <row r="14" spans="1:6" s="47" customFormat="1" x14ac:dyDescent="0.2">
      <c r="A14" s="67" t="s">
        <v>726</v>
      </c>
      <c r="B14" s="40" t="s">
        <v>927</v>
      </c>
      <c r="C14" s="153" t="s">
        <v>1424</v>
      </c>
      <c r="D14" s="153" t="s">
        <v>1424</v>
      </c>
      <c r="E14" s="153" t="s">
        <v>1424</v>
      </c>
      <c r="F14" s="153" t="s">
        <v>1424</v>
      </c>
    </row>
    <row r="15" spans="1:6" x14ac:dyDescent="0.2">
      <c r="A15" s="62" t="s">
        <v>727</v>
      </c>
      <c r="B15" s="18" t="s">
        <v>1010</v>
      </c>
      <c r="C15" s="147" t="s">
        <v>1424</v>
      </c>
      <c r="D15" s="147" t="s">
        <v>1424</v>
      </c>
      <c r="E15" s="147" t="s">
        <v>1424</v>
      </c>
      <c r="F15" s="147" t="s">
        <v>1424</v>
      </c>
    </row>
    <row r="16" spans="1:6" x14ac:dyDescent="0.2">
      <c r="A16" s="62" t="s">
        <v>1011</v>
      </c>
      <c r="B16" s="18" t="s">
        <v>1012</v>
      </c>
      <c r="C16" s="147" t="s">
        <v>1424</v>
      </c>
      <c r="D16" s="147" t="s">
        <v>1424</v>
      </c>
      <c r="E16" s="147" t="s">
        <v>1424</v>
      </c>
      <c r="F16" s="147" t="s">
        <v>1424</v>
      </c>
    </row>
    <row r="17" spans="1:6" s="32" customFormat="1" ht="31.5" x14ac:dyDescent="0.2">
      <c r="A17" s="118" t="s">
        <v>1013</v>
      </c>
      <c r="B17" s="30" t="s">
        <v>1014</v>
      </c>
      <c r="C17" s="148" t="s">
        <v>1424</v>
      </c>
      <c r="D17" s="148" t="s">
        <v>1424</v>
      </c>
      <c r="E17" s="148" t="s">
        <v>1424</v>
      </c>
      <c r="F17" s="148" t="s">
        <v>1424</v>
      </c>
    </row>
    <row r="18" spans="1:6" s="32" customFormat="1" ht="31.5" x14ac:dyDescent="0.2">
      <c r="A18" s="118">
        <v>241</v>
      </c>
      <c r="B18" s="30" t="s">
        <v>1258</v>
      </c>
      <c r="C18" s="60"/>
      <c r="D18" s="60"/>
      <c r="E18" s="148" t="s">
        <v>1424</v>
      </c>
      <c r="F18" s="148" t="s">
        <v>1424</v>
      </c>
    </row>
    <row r="19" spans="1:6" s="32" customFormat="1" ht="21" customHeight="1" x14ac:dyDescent="0.2">
      <c r="A19" s="118">
        <v>250</v>
      </c>
      <c r="B19" s="30" t="s">
        <v>1015</v>
      </c>
      <c r="C19" s="148">
        <v>12318</v>
      </c>
      <c r="D19" s="148">
        <v>12318</v>
      </c>
      <c r="E19" s="60"/>
      <c r="F19" s="60"/>
    </row>
  </sheetData>
  <mergeCells count="5">
    <mergeCell ref="A2:F2"/>
    <mergeCell ref="A3:B5"/>
    <mergeCell ref="E3:F3"/>
    <mergeCell ref="C3:D4"/>
    <mergeCell ref="E4:F4"/>
  </mergeCells>
  <hyperlinks>
    <hyperlink ref="A1" location="Forside!A1" display="Tilbage til forside" xr:uid="{158F2C1D-AADE-4332-A8FF-C3BE353BEEE2}"/>
  </hyperlinks>
  <pageMargins left="0.7" right="0.7" top="0.75" bottom="0.75" header="0.3" footer="0.3"/>
  <pageSetup paperSize="9" orientation="portrait" r:id="rId1"/>
  <ignoredErrors>
    <ignoredError sqref="A6:A19"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D5DF-2279-4BC8-A90D-2F99F162C735}">
  <dimension ref="A1:D4"/>
  <sheetViews>
    <sheetView workbookViewId="0"/>
  </sheetViews>
  <sheetFormatPr defaultRowHeight="14.25" x14ac:dyDescent="0.2"/>
  <cols>
    <col min="1" max="1" width="9.140625" style="21" customWidth="1"/>
    <col min="2" max="2" width="52.5703125" style="21" customWidth="1"/>
    <col min="3" max="4" width="48" style="21" customWidth="1"/>
    <col min="5" max="16384" width="9.140625" style="21"/>
  </cols>
  <sheetData>
    <row r="1" spans="1:4" s="23" customFormat="1" ht="15" x14ac:dyDescent="0.25">
      <c r="A1" s="94" t="s">
        <v>1042</v>
      </c>
    </row>
    <row r="2" spans="1:4" ht="25.5" customHeight="1" x14ac:dyDescent="0.2">
      <c r="A2" s="244" t="s">
        <v>1002</v>
      </c>
      <c r="B2" s="245"/>
      <c r="C2" s="245"/>
      <c r="D2" s="246"/>
    </row>
    <row r="3" spans="1:4" s="42" customFormat="1" ht="52.5" x14ac:dyDescent="0.2">
      <c r="A3" s="306" t="s">
        <v>223</v>
      </c>
      <c r="B3" s="307"/>
      <c r="C3" s="200" t="s">
        <v>1016</v>
      </c>
      <c r="D3" s="200" t="s">
        <v>1017</v>
      </c>
    </row>
    <row r="4" spans="1:4" x14ac:dyDescent="0.2">
      <c r="A4" s="62" t="s">
        <v>17</v>
      </c>
      <c r="B4" s="18" t="s">
        <v>1018</v>
      </c>
      <c r="C4" s="157" t="s">
        <v>1424</v>
      </c>
      <c r="D4" s="157">
        <v>12318</v>
      </c>
    </row>
  </sheetData>
  <mergeCells count="2">
    <mergeCell ref="A3:B3"/>
    <mergeCell ref="A2:D2"/>
  </mergeCells>
  <hyperlinks>
    <hyperlink ref="A1" location="Forside!A1" display="Tilbage til forside" xr:uid="{EBEE2796-50E7-4265-941E-E7C005AD63CE}"/>
  </hyperlinks>
  <pageMargins left="0.7" right="0.7" top="0.75" bottom="0.75" header="0.3" footer="0.3"/>
  <pageSetup paperSize="9" orientation="portrait" r:id="rId1"/>
  <ignoredErrors>
    <ignoredError sqref="A4"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0B03-6025-4D49-8890-BB8CBB4451E5}">
  <dimension ref="A1:C5"/>
  <sheetViews>
    <sheetView workbookViewId="0"/>
  </sheetViews>
  <sheetFormatPr defaultRowHeight="14.25" x14ac:dyDescent="0.2"/>
  <cols>
    <col min="1" max="1" width="9.140625" style="21"/>
    <col min="2" max="2" width="94.85546875" style="21" customWidth="1"/>
    <col min="3" max="3" width="94.85546875" style="22" customWidth="1"/>
    <col min="4" max="16384" width="9.140625" style="21"/>
  </cols>
  <sheetData>
    <row r="1" spans="1:3" s="23" customFormat="1" ht="15" x14ac:dyDescent="0.25">
      <c r="A1" s="94" t="s">
        <v>1042</v>
      </c>
    </row>
    <row r="2" spans="1:3" ht="25.5" customHeight="1" x14ac:dyDescent="0.2">
      <c r="A2" s="244" t="s">
        <v>1019</v>
      </c>
      <c r="B2" s="245"/>
      <c r="C2" s="246"/>
    </row>
    <row r="3" spans="1:3" x14ac:dyDescent="0.2">
      <c r="A3" s="253"/>
      <c r="B3" s="254"/>
      <c r="C3" s="43" t="s">
        <v>634</v>
      </c>
    </row>
    <row r="4" spans="1:3" s="42" customFormat="1" ht="21" x14ac:dyDescent="0.2">
      <c r="A4" s="62" t="s">
        <v>620</v>
      </c>
      <c r="B4" s="18" t="s">
        <v>1003</v>
      </c>
      <c r="C4" s="107" t="s">
        <v>1390</v>
      </c>
    </row>
    <row r="5" spans="1:3" s="42" customFormat="1" ht="31.5" x14ac:dyDescent="0.2">
      <c r="A5" s="62" t="s">
        <v>678</v>
      </c>
      <c r="B5" s="18" t="s">
        <v>1004</v>
      </c>
      <c r="C5" s="107" t="s">
        <v>1090</v>
      </c>
    </row>
  </sheetData>
  <mergeCells count="2">
    <mergeCell ref="A3:B3"/>
    <mergeCell ref="A2:C2"/>
  </mergeCells>
  <hyperlinks>
    <hyperlink ref="A1" location="Forside!A1" display="Tilbage til forside" xr:uid="{6443D4F1-AD7C-4A2F-AE3E-1D406A9570BD}"/>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341" t="s">
        <v>1</v>
      </c>
      <c r="C3" s="343" t="s">
        <v>2</v>
      </c>
      <c r="D3" s="345" t="s">
        <v>3</v>
      </c>
      <c r="E3" s="345"/>
      <c r="F3" s="345" t="s">
        <v>4</v>
      </c>
      <c r="G3" s="345"/>
      <c r="H3" s="346" t="s">
        <v>5</v>
      </c>
      <c r="I3" s="346"/>
      <c r="J3" s="346" t="s">
        <v>6</v>
      </c>
      <c r="K3" s="346"/>
      <c r="L3" s="346"/>
      <c r="M3" s="346"/>
      <c r="N3" s="347" t="s">
        <v>7</v>
      </c>
      <c r="O3" s="339" t="s">
        <v>8</v>
      </c>
    </row>
    <row r="4" spans="2:17" ht="210" x14ac:dyDescent="0.25">
      <c r="B4" s="342"/>
      <c r="C4" s="344"/>
      <c r="D4" s="3" t="s">
        <v>9</v>
      </c>
      <c r="E4" s="3" t="s">
        <v>10</v>
      </c>
      <c r="F4" s="3" t="s">
        <v>11</v>
      </c>
      <c r="G4" s="3" t="s">
        <v>12</v>
      </c>
      <c r="H4" s="3" t="s">
        <v>9</v>
      </c>
      <c r="I4" s="3" t="s">
        <v>10</v>
      </c>
      <c r="J4" s="4" t="s">
        <v>13</v>
      </c>
      <c r="K4" s="4" t="s">
        <v>14</v>
      </c>
      <c r="L4" s="4" t="s">
        <v>15</v>
      </c>
      <c r="M4" s="3" t="s">
        <v>16</v>
      </c>
      <c r="N4" s="348"/>
      <c r="O4" s="340"/>
    </row>
    <row r="5" spans="2:17" x14ac:dyDescent="0.25">
      <c r="B5" s="2"/>
      <c r="C5" s="1"/>
      <c r="D5" s="5" t="s">
        <v>17</v>
      </c>
      <c r="E5" s="5" t="s">
        <v>18</v>
      </c>
      <c r="F5" s="5" t="s">
        <v>19</v>
      </c>
      <c r="G5" s="5" t="s">
        <v>20</v>
      </c>
      <c r="H5" s="5" t="s">
        <v>21</v>
      </c>
      <c r="I5" s="5" t="s">
        <v>22</v>
      </c>
      <c r="J5" s="5" t="s">
        <v>23</v>
      </c>
      <c r="K5" s="5" t="s">
        <v>24</v>
      </c>
      <c r="L5" s="5" t="s">
        <v>25</v>
      </c>
      <c r="M5" s="5" t="s">
        <v>26</v>
      </c>
      <c r="N5" s="6" t="s">
        <v>27</v>
      </c>
      <c r="O5" s="6" t="s">
        <v>28</v>
      </c>
    </row>
    <row r="6" spans="2:17" x14ac:dyDescent="0.25">
      <c r="B6" s="7">
        <v>10</v>
      </c>
      <c r="C6" s="8" t="s">
        <v>114</v>
      </c>
      <c r="D6" s="9">
        <v>0</v>
      </c>
      <c r="E6" s="9">
        <v>230.11321000000001</v>
      </c>
      <c r="F6" s="9">
        <v>0</v>
      </c>
      <c r="G6" s="10" t="s">
        <v>0</v>
      </c>
      <c r="H6" s="10" t="s">
        <v>0</v>
      </c>
      <c r="I6" s="10" t="s">
        <v>0</v>
      </c>
      <c r="J6" s="9">
        <v>5.2712399999999997</v>
      </c>
      <c r="K6" s="9">
        <v>0</v>
      </c>
      <c r="L6" s="10" t="s">
        <v>115</v>
      </c>
      <c r="M6" s="9">
        <v>5.2712399999999997</v>
      </c>
      <c r="N6" s="11">
        <v>1.0000000000000001E-5</v>
      </c>
      <c r="O6" s="12">
        <v>0</v>
      </c>
      <c r="Q6" t="b">
        <f xml:space="preserve"> 0 =D6+E6+F6</f>
        <v>0</v>
      </c>
    </row>
    <row r="7" spans="2:17" x14ac:dyDescent="0.25">
      <c r="B7" s="7">
        <v>11</v>
      </c>
      <c r="C7" t="s">
        <v>29</v>
      </c>
      <c r="D7" s="9">
        <v>0</v>
      </c>
      <c r="E7" s="9">
        <v>54.488399999999999</v>
      </c>
      <c r="F7" s="9">
        <v>0</v>
      </c>
      <c r="G7" s="10" t="s">
        <v>0</v>
      </c>
      <c r="H7" s="10" t="s">
        <v>0</v>
      </c>
      <c r="I7" s="10" t="s">
        <v>0</v>
      </c>
      <c r="J7" s="9">
        <v>1.84134</v>
      </c>
      <c r="K7" s="9">
        <v>0</v>
      </c>
      <c r="L7" s="10" t="s">
        <v>115</v>
      </c>
      <c r="M7" s="9">
        <v>1.84134</v>
      </c>
      <c r="N7" s="11">
        <v>3.0000000000000001E-6</v>
      </c>
      <c r="O7" s="12">
        <v>0</v>
      </c>
      <c r="Q7" t="b">
        <f t="shared" ref="Q7:Q56" si="0" xml:space="preserve"> 0 =D7+E7+F7</f>
        <v>0</v>
      </c>
    </row>
    <row r="8" spans="2:17" x14ac:dyDescent="0.25">
      <c r="B8" s="7">
        <v>12</v>
      </c>
      <c r="C8" t="s">
        <v>30</v>
      </c>
      <c r="D8" s="9">
        <v>0</v>
      </c>
      <c r="E8" s="9">
        <v>50.019840000000002</v>
      </c>
      <c r="F8" s="9">
        <v>0</v>
      </c>
      <c r="G8" s="10" t="s">
        <v>0</v>
      </c>
      <c r="H8" s="10" t="s">
        <v>0</v>
      </c>
      <c r="I8" s="10" t="s">
        <v>0</v>
      </c>
      <c r="J8" s="9">
        <v>1.30674</v>
      </c>
      <c r="K8" s="9">
        <v>0</v>
      </c>
      <c r="L8" s="10" t="s">
        <v>115</v>
      </c>
      <c r="M8" s="9">
        <v>1.30674</v>
      </c>
      <c r="N8" s="11">
        <v>1.9999999999999999E-6</v>
      </c>
      <c r="O8" s="12">
        <v>0</v>
      </c>
      <c r="Q8" t="b">
        <f t="shared" si="0"/>
        <v>0</v>
      </c>
    </row>
    <row r="9" spans="2:17" x14ac:dyDescent="0.25">
      <c r="B9" s="7">
        <v>13</v>
      </c>
      <c r="C9" t="s">
        <v>31</v>
      </c>
      <c r="D9" s="9">
        <v>0</v>
      </c>
      <c r="E9" s="9">
        <v>5387.4283400000004</v>
      </c>
      <c r="F9" s="9">
        <v>0.26712000000000002</v>
      </c>
      <c r="G9" s="10" t="s">
        <v>0</v>
      </c>
      <c r="H9" s="10" t="s">
        <v>0</v>
      </c>
      <c r="I9" s="10" t="s">
        <v>0</v>
      </c>
      <c r="J9" s="9">
        <v>80.448080000000004</v>
      </c>
      <c r="K9" s="9">
        <v>2.137E-2</v>
      </c>
      <c r="L9" s="10" t="s">
        <v>115</v>
      </c>
      <c r="M9" s="9">
        <v>80.469449999999995</v>
      </c>
      <c r="N9" s="11">
        <v>1.4999999999999999E-4</v>
      </c>
      <c r="O9" s="12">
        <v>0</v>
      </c>
      <c r="Q9" t="b">
        <f t="shared" si="0"/>
        <v>0</v>
      </c>
    </row>
    <row r="10" spans="2:17" x14ac:dyDescent="0.25">
      <c r="B10" s="7">
        <v>14</v>
      </c>
      <c r="C10" t="s">
        <v>32</v>
      </c>
      <c r="D10" s="9">
        <v>0</v>
      </c>
      <c r="E10" s="9">
        <v>44.709209999999999</v>
      </c>
      <c r="F10" s="9">
        <v>0</v>
      </c>
      <c r="G10" s="10" t="s">
        <v>0</v>
      </c>
      <c r="H10" s="10" t="s">
        <v>0</v>
      </c>
      <c r="I10" s="10" t="s">
        <v>0</v>
      </c>
      <c r="J10" s="9">
        <v>0.57838999999999996</v>
      </c>
      <c r="K10" s="9">
        <v>0</v>
      </c>
      <c r="L10" s="10" t="s">
        <v>115</v>
      </c>
      <c r="M10" s="9">
        <v>0.57838999999999996</v>
      </c>
      <c r="N10" s="11">
        <v>9.9999999999999995E-7</v>
      </c>
      <c r="O10" s="12">
        <v>0</v>
      </c>
      <c r="Q10" t="b">
        <f t="shared" si="0"/>
        <v>0</v>
      </c>
    </row>
    <row r="11" spans="2:17" x14ac:dyDescent="0.25">
      <c r="B11" s="7">
        <v>15</v>
      </c>
      <c r="C11" t="s">
        <v>123</v>
      </c>
      <c r="D11" s="9">
        <v>0</v>
      </c>
      <c r="E11" s="9">
        <v>94.796419999999998</v>
      </c>
      <c r="F11" s="9">
        <v>0</v>
      </c>
      <c r="G11" s="10" t="s">
        <v>0</v>
      </c>
      <c r="H11" s="10" t="s">
        <v>0</v>
      </c>
      <c r="I11" s="10" t="s">
        <v>0</v>
      </c>
      <c r="J11" s="9">
        <v>0.93630999999999998</v>
      </c>
      <c r="K11" s="9">
        <v>0</v>
      </c>
      <c r="L11" s="10" t="s">
        <v>115</v>
      </c>
      <c r="M11" s="9">
        <v>0.93630999999999998</v>
      </c>
      <c r="N11" s="11">
        <v>1.9999999999999999E-6</v>
      </c>
      <c r="O11" s="12">
        <v>0</v>
      </c>
      <c r="Q11" t="b">
        <f t="shared" si="0"/>
        <v>0</v>
      </c>
    </row>
    <row r="12" spans="2:17" x14ac:dyDescent="0.25">
      <c r="B12" s="7">
        <v>16</v>
      </c>
      <c r="C12" t="s">
        <v>116</v>
      </c>
      <c r="D12" s="9">
        <v>0</v>
      </c>
      <c r="E12" s="9">
        <v>27.907900000000001</v>
      </c>
      <c r="F12" s="9">
        <v>0</v>
      </c>
      <c r="G12" s="10" t="s">
        <v>0</v>
      </c>
      <c r="H12" s="10" t="s">
        <v>0</v>
      </c>
      <c r="I12" s="10" t="s">
        <v>0</v>
      </c>
      <c r="J12" s="9">
        <v>1.4520900000000001</v>
      </c>
      <c r="K12" s="9">
        <v>0</v>
      </c>
      <c r="L12" s="10" t="s">
        <v>115</v>
      </c>
      <c r="M12" s="9">
        <v>1.4520900000000001</v>
      </c>
      <c r="N12" s="11">
        <v>3.0000000000000001E-6</v>
      </c>
      <c r="O12" s="12">
        <v>0</v>
      </c>
      <c r="Q12" t="b">
        <f t="shared" si="0"/>
        <v>0</v>
      </c>
    </row>
    <row r="13" spans="2:17" x14ac:dyDescent="0.25">
      <c r="B13" s="7">
        <v>17</v>
      </c>
      <c r="C13" t="s">
        <v>33</v>
      </c>
      <c r="D13" s="9">
        <v>0</v>
      </c>
      <c r="E13" s="9">
        <v>3.3064200000000001</v>
      </c>
      <c r="F13" s="9">
        <v>0</v>
      </c>
      <c r="G13" s="10" t="s">
        <v>0</v>
      </c>
      <c r="H13" s="10" t="s">
        <v>0</v>
      </c>
      <c r="I13" s="10" t="s">
        <v>0</v>
      </c>
      <c r="J13" s="9">
        <v>0.28425</v>
      </c>
      <c r="K13" s="9">
        <v>0</v>
      </c>
      <c r="L13" s="10" t="s">
        <v>115</v>
      </c>
      <c r="M13" s="9">
        <v>0.28425</v>
      </c>
      <c r="N13" s="11">
        <v>9.9999999999999995E-7</v>
      </c>
      <c r="O13" s="12">
        <v>0</v>
      </c>
      <c r="Q13" t="b">
        <f t="shared" si="0"/>
        <v>0</v>
      </c>
    </row>
    <row r="14" spans="2:17" x14ac:dyDescent="0.25">
      <c r="B14" s="7">
        <v>18</v>
      </c>
      <c r="C14" t="s">
        <v>34</v>
      </c>
      <c r="D14" s="9">
        <v>0</v>
      </c>
      <c r="E14" s="9">
        <v>7448.1373599999997</v>
      </c>
      <c r="F14" s="9">
        <v>0</v>
      </c>
      <c r="G14" s="10" t="s">
        <v>0</v>
      </c>
      <c r="H14" s="10" t="s">
        <v>0</v>
      </c>
      <c r="I14" s="10" t="s">
        <v>0</v>
      </c>
      <c r="J14" s="9">
        <v>109.71577000000001</v>
      </c>
      <c r="K14" s="9">
        <v>0</v>
      </c>
      <c r="L14" s="10" t="s">
        <v>115</v>
      </c>
      <c r="M14" s="9">
        <v>109.71577000000001</v>
      </c>
      <c r="N14" s="11">
        <v>2.05E-4</v>
      </c>
      <c r="O14" s="12">
        <v>0</v>
      </c>
      <c r="Q14" t="b">
        <f t="shared" si="0"/>
        <v>0</v>
      </c>
    </row>
    <row r="15" spans="2:17" x14ac:dyDescent="0.25">
      <c r="B15" s="7">
        <v>19</v>
      </c>
      <c r="C15" t="s">
        <v>35</v>
      </c>
      <c r="D15" s="9">
        <v>0</v>
      </c>
      <c r="E15" s="9">
        <v>0</v>
      </c>
      <c r="F15" s="9">
        <v>34.665979999999998</v>
      </c>
      <c r="G15" s="10" t="s">
        <v>0</v>
      </c>
      <c r="H15" s="10" t="s">
        <v>0</v>
      </c>
      <c r="I15" s="10" t="s">
        <v>0</v>
      </c>
      <c r="J15" s="9">
        <v>0</v>
      </c>
      <c r="K15" s="9">
        <v>2.7732800000000002</v>
      </c>
      <c r="L15" s="10" t="s">
        <v>115</v>
      </c>
      <c r="M15" s="9">
        <v>2.7732800000000002</v>
      </c>
      <c r="N15" s="11">
        <v>5.0000000000000004E-6</v>
      </c>
      <c r="O15" s="12">
        <v>0</v>
      </c>
      <c r="Q15" t="b">
        <f t="shared" si="0"/>
        <v>0</v>
      </c>
    </row>
    <row r="16" spans="2:17" x14ac:dyDescent="0.25">
      <c r="B16" s="7">
        <v>21</v>
      </c>
      <c r="C16" t="s">
        <v>36</v>
      </c>
      <c r="D16" s="9">
        <v>0</v>
      </c>
      <c r="E16" s="9">
        <v>115.55082</v>
      </c>
      <c r="F16" s="9">
        <v>0</v>
      </c>
      <c r="G16" s="10" t="s">
        <v>0</v>
      </c>
      <c r="H16" s="10" t="s">
        <v>0</v>
      </c>
      <c r="I16" s="10" t="s">
        <v>0</v>
      </c>
      <c r="J16" s="9">
        <v>3.3134899999999998</v>
      </c>
      <c r="K16" s="9">
        <v>0</v>
      </c>
      <c r="L16" s="10" t="s">
        <v>115</v>
      </c>
      <c r="M16" s="9">
        <v>3.3134899999999998</v>
      </c>
      <c r="N16" s="11">
        <v>6.0000000000000002E-6</v>
      </c>
      <c r="O16" s="12">
        <v>0</v>
      </c>
      <c r="Q16" t="b">
        <f t="shared" si="0"/>
        <v>0</v>
      </c>
    </row>
    <row r="17" spans="2:17" x14ac:dyDescent="0.25">
      <c r="B17" s="7">
        <v>22</v>
      </c>
      <c r="C17" t="s">
        <v>37</v>
      </c>
      <c r="D17" s="9">
        <v>0</v>
      </c>
      <c r="E17" s="9">
        <v>107.75932</v>
      </c>
      <c r="F17" s="9">
        <v>0</v>
      </c>
      <c r="G17" s="10" t="s">
        <v>0</v>
      </c>
      <c r="H17" s="10" t="s">
        <v>0</v>
      </c>
      <c r="I17" s="10" t="s">
        <v>0</v>
      </c>
      <c r="J17" s="9">
        <v>3.48888</v>
      </c>
      <c r="K17" s="9">
        <v>0</v>
      </c>
      <c r="L17" s="10" t="s">
        <v>115</v>
      </c>
      <c r="M17" s="9">
        <v>3.48888</v>
      </c>
      <c r="N17" s="11">
        <v>6.9999999999999999E-6</v>
      </c>
      <c r="O17" s="12">
        <v>0</v>
      </c>
      <c r="Q17" t="b">
        <f t="shared" si="0"/>
        <v>0</v>
      </c>
    </row>
    <row r="18" spans="2:17" x14ac:dyDescent="0.25">
      <c r="B18" s="7">
        <v>23</v>
      </c>
      <c r="C18" t="s">
        <v>38</v>
      </c>
      <c r="D18" s="9">
        <v>0</v>
      </c>
      <c r="E18" s="9">
        <v>4.4085599999999996</v>
      </c>
      <c r="F18" s="9">
        <v>0</v>
      </c>
      <c r="G18" s="10" t="s">
        <v>0</v>
      </c>
      <c r="H18" s="10" t="s">
        <v>0</v>
      </c>
      <c r="I18" s="10" t="s">
        <v>0</v>
      </c>
      <c r="J18" s="9">
        <v>0.78491</v>
      </c>
      <c r="K18" s="9">
        <v>0</v>
      </c>
      <c r="L18" s="10" t="s">
        <v>115</v>
      </c>
      <c r="M18" s="9">
        <v>0.78491</v>
      </c>
      <c r="N18" s="11">
        <v>9.9999999999999995E-7</v>
      </c>
      <c r="O18" s="12">
        <v>0</v>
      </c>
      <c r="Q18" t="b">
        <f t="shared" si="0"/>
        <v>0</v>
      </c>
    </row>
    <row r="19" spans="2:17" x14ac:dyDescent="0.25">
      <c r="B19" s="7">
        <v>24</v>
      </c>
      <c r="C19" t="s">
        <v>39</v>
      </c>
      <c r="D19" s="9">
        <v>0</v>
      </c>
      <c r="E19" s="9">
        <v>2735.8136599999998</v>
      </c>
      <c r="F19" s="9">
        <v>8.0146099999999993</v>
      </c>
      <c r="G19" s="10" t="s">
        <v>0</v>
      </c>
      <c r="H19" s="10" t="s">
        <v>0</v>
      </c>
      <c r="I19" s="10" t="s">
        <v>0</v>
      </c>
      <c r="J19" s="9">
        <v>47.702359999999999</v>
      </c>
      <c r="K19" s="9">
        <v>0.64117000000000002</v>
      </c>
      <c r="L19" s="10" t="s">
        <v>115</v>
      </c>
      <c r="M19" s="9">
        <v>48.343530000000001</v>
      </c>
      <c r="N19" s="11">
        <v>9.0000000000000006E-5</v>
      </c>
      <c r="O19" s="12">
        <v>0</v>
      </c>
      <c r="Q19" t="b">
        <f t="shared" si="0"/>
        <v>0</v>
      </c>
    </row>
    <row r="20" spans="2:17" x14ac:dyDescent="0.25">
      <c r="B20" s="7">
        <v>25</v>
      </c>
      <c r="C20" t="s">
        <v>40</v>
      </c>
      <c r="D20" s="9">
        <v>0</v>
      </c>
      <c r="E20" s="9">
        <v>124.78369000000001</v>
      </c>
      <c r="F20" s="9">
        <v>0</v>
      </c>
      <c r="G20" s="10" t="s">
        <v>0</v>
      </c>
      <c r="H20" s="10" t="s">
        <v>0</v>
      </c>
      <c r="I20" s="10" t="s">
        <v>0</v>
      </c>
      <c r="J20" s="9">
        <v>2.8379799999999999</v>
      </c>
      <c r="K20" s="9">
        <v>0</v>
      </c>
      <c r="L20" s="10" t="s">
        <v>115</v>
      </c>
      <c r="M20" s="9">
        <v>2.8379799999999999</v>
      </c>
      <c r="N20" s="11">
        <v>5.0000000000000004E-6</v>
      </c>
      <c r="O20" s="12">
        <v>0</v>
      </c>
      <c r="Q20" t="b">
        <f t="shared" si="0"/>
        <v>0</v>
      </c>
    </row>
    <row r="21" spans="2:17" x14ac:dyDescent="0.25">
      <c r="B21" s="7">
        <v>26</v>
      </c>
      <c r="C21" t="s">
        <v>41</v>
      </c>
      <c r="D21" s="9">
        <v>0</v>
      </c>
      <c r="E21" s="9">
        <v>231.43267</v>
      </c>
      <c r="F21" s="9">
        <v>0</v>
      </c>
      <c r="G21" s="10" t="s">
        <v>0</v>
      </c>
      <c r="H21" s="10" t="s">
        <v>0</v>
      </c>
      <c r="I21" s="10" t="s">
        <v>0</v>
      </c>
      <c r="J21" s="9">
        <v>7.2868500000000003</v>
      </c>
      <c r="K21" s="9">
        <v>0</v>
      </c>
      <c r="L21" s="10" t="s">
        <v>115</v>
      </c>
      <c r="M21" s="9">
        <v>7.2868500000000003</v>
      </c>
      <c r="N21" s="11">
        <v>1.4E-5</v>
      </c>
      <c r="O21" s="12">
        <v>0</v>
      </c>
      <c r="Q21" t="b">
        <f t="shared" si="0"/>
        <v>0</v>
      </c>
    </row>
    <row r="22" spans="2:17" x14ac:dyDescent="0.25">
      <c r="B22" s="7">
        <v>27</v>
      </c>
      <c r="C22" t="s">
        <v>42</v>
      </c>
      <c r="D22" s="9">
        <v>0</v>
      </c>
      <c r="E22" s="9">
        <v>3.3064200000000001</v>
      </c>
      <c r="F22" s="9">
        <v>0</v>
      </c>
      <c r="G22" s="10" t="s">
        <v>0</v>
      </c>
      <c r="H22" s="10" t="s">
        <v>0</v>
      </c>
      <c r="I22" s="10" t="s">
        <v>0</v>
      </c>
      <c r="J22" s="9">
        <v>0.28425</v>
      </c>
      <c r="K22" s="9">
        <v>0</v>
      </c>
      <c r="L22" s="10" t="s">
        <v>115</v>
      </c>
      <c r="M22" s="9">
        <v>0.28425</v>
      </c>
      <c r="N22" s="11">
        <v>9.9999999999999995E-7</v>
      </c>
      <c r="O22" s="12">
        <v>0</v>
      </c>
      <c r="Q22" t="b">
        <f t="shared" si="0"/>
        <v>0</v>
      </c>
    </row>
    <row r="23" spans="2:17" x14ac:dyDescent="0.25">
      <c r="B23" s="7">
        <v>28</v>
      </c>
      <c r="C23" t="s">
        <v>43</v>
      </c>
      <c r="D23" s="9">
        <v>1399291.94312</v>
      </c>
      <c r="E23" s="9">
        <v>20387368.095630001</v>
      </c>
      <c r="F23" s="9">
        <v>2281399.4428699999</v>
      </c>
      <c r="G23" s="10" t="s">
        <v>0</v>
      </c>
      <c r="H23" s="10" t="s">
        <v>0</v>
      </c>
      <c r="I23" s="10" t="s">
        <v>0</v>
      </c>
      <c r="J23" s="9">
        <v>399346.20593</v>
      </c>
      <c r="K23" s="9">
        <v>13142.716039999999</v>
      </c>
      <c r="L23" s="10" t="s">
        <v>115</v>
      </c>
      <c r="M23" s="9">
        <v>412488.92197000002</v>
      </c>
      <c r="N23" s="11">
        <v>0.77135299999999996</v>
      </c>
      <c r="O23" s="12">
        <v>0</v>
      </c>
      <c r="Q23" t="b">
        <f t="shared" si="0"/>
        <v>0</v>
      </c>
    </row>
    <row r="24" spans="2:17" x14ac:dyDescent="0.25">
      <c r="B24" s="7">
        <v>29</v>
      </c>
      <c r="C24" t="s">
        <v>44</v>
      </c>
      <c r="D24" s="9">
        <v>0</v>
      </c>
      <c r="E24" s="9">
        <v>966.10386000000005</v>
      </c>
      <c r="F24" s="9">
        <v>0</v>
      </c>
      <c r="G24" s="10" t="s">
        <v>0</v>
      </c>
      <c r="H24" s="10" t="s">
        <v>0</v>
      </c>
      <c r="I24" s="10" t="s">
        <v>0</v>
      </c>
      <c r="J24" s="9">
        <v>21.57808</v>
      </c>
      <c r="K24" s="9">
        <v>0</v>
      </c>
      <c r="L24" s="10" t="s">
        <v>115</v>
      </c>
      <c r="M24" s="9">
        <v>21.57808</v>
      </c>
      <c r="N24" s="11">
        <v>4.0000000000000003E-5</v>
      </c>
      <c r="O24" s="12">
        <v>0</v>
      </c>
      <c r="Q24" t="b">
        <f t="shared" si="0"/>
        <v>0</v>
      </c>
    </row>
    <row r="25" spans="2:17" x14ac:dyDescent="0.25">
      <c r="B25" s="7">
        <v>30</v>
      </c>
      <c r="C25" t="s">
        <v>45</v>
      </c>
      <c r="D25" s="9">
        <v>131.54926</v>
      </c>
      <c r="E25" s="9">
        <v>103.58126</v>
      </c>
      <c r="F25" s="9">
        <v>0</v>
      </c>
      <c r="G25" s="10" t="s">
        <v>0</v>
      </c>
      <c r="H25" s="10" t="s">
        <v>0</v>
      </c>
      <c r="I25" s="10" t="s">
        <v>0</v>
      </c>
      <c r="J25" s="9">
        <v>11.65118</v>
      </c>
      <c r="K25" s="9">
        <v>0</v>
      </c>
      <c r="L25" s="10" t="s">
        <v>115</v>
      </c>
      <c r="M25" s="9">
        <v>11.65118</v>
      </c>
      <c r="N25" s="11">
        <v>2.1999999999999999E-5</v>
      </c>
      <c r="O25" s="12">
        <v>0</v>
      </c>
      <c r="Q25" t="b">
        <f t="shared" si="0"/>
        <v>0</v>
      </c>
    </row>
    <row r="26" spans="2:17" x14ac:dyDescent="0.25">
      <c r="B26" s="7">
        <v>31</v>
      </c>
      <c r="C26" t="s">
        <v>46</v>
      </c>
      <c r="D26" s="9">
        <v>0</v>
      </c>
      <c r="E26" s="9">
        <v>421.25148000000002</v>
      </c>
      <c r="F26" s="9">
        <v>0</v>
      </c>
      <c r="G26" s="10" t="s">
        <v>0</v>
      </c>
      <c r="H26" s="10" t="s">
        <v>0</v>
      </c>
      <c r="I26" s="10" t="s">
        <v>0</v>
      </c>
      <c r="J26" s="9">
        <v>4.5971900000000003</v>
      </c>
      <c r="K26" s="9">
        <v>0</v>
      </c>
      <c r="L26" s="10" t="s">
        <v>115</v>
      </c>
      <c r="M26" s="9">
        <v>4.5971900000000003</v>
      </c>
      <c r="N26" s="11">
        <v>9.0000000000000002E-6</v>
      </c>
      <c r="O26" s="12">
        <v>0</v>
      </c>
      <c r="Q26" t="b">
        <f t="shared" si="0"/>
        <v>0</v>
      </c>
    </row>
    <row r="27" spans="2:17" x14ac:dyDescent="0.25">
      <c r="B27" s="7">
        <v>32</v>
      </c>
      <c r="C27" t="s">
        <v>47</v>
      </c>
      <c r="D27" s="9">
        <v>0</v>
      </c>
      <c r="E27" s="9">
        <v>115.35227999999999</v>
      </c>
      <c r="F27" s="9">
        <v>0</v>
      </c>
      <c r="G27" s="10" t="s">
        <v>0</v>
      </c>
      <c r="H27" s="10" t="s">
        <v>0</v>
      </c>
      <c r="I27" s="10" t="s">
        <v>0</v>
      </c>
      <c r="J27" s="9">
        <v>5.7594000000000003</v>
      </c>
      <c r="K27" s="9">
        <v>0</v>
      </c>
      <c r="L27" s="10" t="s">
        <v>115</v>
      </c>
      <c r="M27" s="9">
        <v>5.7594000000000003</v>
      </c>
      <c r="N27" s="11">
        <v>1.1E-5</v>
      </c>
      <c r="O27" s="12">
        <v>0</v>
      </c>
      <c r="Q27" t="b">
        <f t="shared" si="0"/>
        <v>0</v>
      </c>
    </row>
    <row r="28" spans="2:17" x14ac:dyDescent="0.25">
      <c r="B28" s="7">
        <v>33</v>
      </c>
      <c r="C28" t="s">
        <v>48</v>
      </c>
      <c r="D28" s="9">
        <v>1.4999999999999999E-4</v>
      </c>
      <c r="E28" s="9">
        <v>159.47469000000001</v>
      </c>
      <c r="F28" s="9">
        <v>813.45</v>
      </c>
      <c r="G28" s="10" t="s">
        <v>0</v>
      </c>
      <c r="H28" s="10" t="s">
        <v>0</v>
      </c>
      <c r="I28" s="10" t="s">
        <v>0</v>
      </c>
      <c r="J28" s="9">
        <v>7.69102</v>
      </c>
      <c r="K28" s="9">
        <v>65.075999999999993</v>
      </c>
      <c r="L28" s="10" t="s">
        <v>115</v>
      </c>
      <c r="M28" s="9">
        <v>72.767020000000002</v>
      </c>
      <c r="N28" s="11">
        <v>1.36E-4</v>
      </c>
      <c r="O28" s="12">
        <v>0</v>
      </c>
      <c r="Q28" t="b">
        <f t="shared" si="0"/>
        <v>0</v>
      </c>
    </row>
    <row r="29" spans="2:17" x14ac:dyDescent="0.25">
      <c r="B29" s="7">
        <v>34</v>
      </c>
      <c r="C29" t="s">
        <v>49</v>
      </c>
      <c r="D29" s="9">
        <v>0</v>
      </c>
      <c r="E29" s="9">
        <v>2574.3501299999998</v>
      </c>
      <c r="F29" s="9">
        <v>0</v>
      </c>
      <c r="G29" s="10" t="s">
        <v>0</v>
      </c>
      <c r="H29" s="10" t="s">
        <v>0</v>
      </c>
      <c r="I29" s="10" t="s">
        <v>0</v>
      </c>
      <c r="J29" s="9">
        <v>102.77941</v>
      </c>
      <c r="K29" s="9">
        <v>0</v>
      </c>
      <c r="L29" s="10" t="s">
        <v>115</v>
      </c>
      <c r="M29" s="9">
        <v>102.77941</v>
      </c>
      <c r="N29" s="11">
        <v>1.92E-4</v>
      </c>
      <c r="O29" s="12">
        <v>0</v>
      </c>
      <c r="Q29" t="b">
        <f t="shared" si="0"/>
        <v>0</v>
      </c>
    </row>
    <row r="30" spans="2:17" x14ac:dyDescent="0.25">
      <c r="B30" s="7">
        <v>35</v>
      </c>
      <c r="C30" t="s">
        <v>50</v>
      </c>
      <c r="D30" s="9">
        <v>0</v>
      </c>
      <c r="E30" s="9">
        <v>2475.23236</v>
      </c>
      <c r="F30" s="9">
        <v>1.2840000000000001E-2</v>
      </c>
      <c r="G30" s="10" t="s">
        <v>0</v>
      </c>
      <c r="H30" s="10" t="s">
        <v>0</v>
      </c>
      <c r="I30" s="10" t="s">
        <v>0</v>
      </c>
      <c r="J30" s="9">
        <v>90.277730000000005</v>
      </c>
      <c r="K30" s="9">
        <v>1.0300000000000001E-3</v>
      </c>
      <c r="L30" s="10" t="s">
        <v>115</v>
      </c>
      <c r="M30" s="9">
        <v>90.278760000000005</v>
      </c>
      <c r="N30" s="11">
        <v>1.6899999999999999E-4</v>
      </c>
      <c r="O30" s="12">
        <v>0</v>
      </c>
      <c r="Q30" t="b">
        <f t="shared" si="0"/>
        <v>0</v>
      </c>
    </row>
    <row r="31" spans="2:17" x14ac:dyDescent="0.25">
      <c r="B31" s="7">
        <v>36</v>
      </c>
      <c r="C31" t="s">
        <v>51</v>
      </c>
      <c r="D31" s="9">
        <v>0</v>
      </c>
      <c r="E31" s="9">
        <v>3601.8439400000002</v>
      </c>
      <c r="F31" s="9">
        <v>0</v>
      </c>
      <c r="G31" s="10" t="s">
        <v>0</v>
      </c>
      <c r="H31" s="10" t="s">
        <v>0</v>
      </c>
      <c r="I31" s="10" t="s">
        <v>0</v>
      </c>
      <c r="J31" s="9">
        <v>91.297700000000006</v>
      </c>
      <c r="K31" s="9">
        <v>0</v>
      </c>
      <c r="L31" s="10" t="s">
        <v>115</v>
      </c>
      <c r="M31" s="9">
        <v>91.297700000000006</v>
      </c>
      <c r="N31" s="11">
        <v>1.7100000000000001E-4</v>
      </c>
      <c r="O31" s="12">
        <v>0</v>
      </c>
      <c r="Q31" t="b">
        <f t="shared" si="0"/>
        <v>0</v>
      </c>
    </row>
    <row r="32" spans="2:17" x14ac:dyDescent="0.25">
      <c r="B32" s="7">
        <v>37</v>
      </c>
      <c r="C32" t="s">
        <v>52</v>
      </c>
      <c r="D32" s="9">
        <v>0</v>
      </c>
      <c r="E32" s="9">
        <v>142.67188999999999</v>
      </c>
      <c r="F32" s="9">
        <v>0</v>
      </c>
      <c r="G32" s="10" t="s">
        <v>0</v>
      </c>
      <c r="H32" s="10" t="s">
        <v>0</v>
      </c>
      <c r="I32" s="10" t="s">
        <v>0</v>
      </c>
      <c r="J32" s="9">
        <v>2.8688799999999999</v>
      </c>
      <c r="K32" s="9">
        <v>0</v>
      </c>
      <c r="L32" s="10" t="s">
        <v>115</v>
      </c>
      <c r="M32" s="9">
        <v>2.8688799999999999</v>
      </c>
      <c r="N32" s="11">
        <v>5.0000000000000004E-6</v>
      </c>
      <c r="O32" s="12">
        <v>0</v>
      </c>
      <c r="Q32" t="b">
        <f t="shared" si="0"/>
        <v>0</v>
      </c>
    </row>
    <row r="33" spans="2:17" x14ac:dyDescent="0.25">
      <c r="B33" s="7">
        <v>38</v>
      </c>
      <c r="C33" t="s">
        <v>53</v>
      </c>
      <c r="D33" s="9">
        <v>0</v>
      </c>
      <c r="E33" s="9">
        <v>80.197209999999998</v>
      </c>
      <c r="F33" s="9">
        <v>0</v>
      </c>
      <c r="G33" s="10" t="s">
        <v>0</v>
      </c>
      <c r="H33" s="10" t="s">
        <v>0</v>
      </c>
      <c r="I33" s="10" t="s">
        <v>0</v>
      </c>
      <c r="J33" s="9">
        <v>6.1738</v>
      </c>
      <c r="K33" s="9">
        <v>0</v>
      </c>
      <c r="L33" s="10" t="s">
        <v>115</v>
      </c>
      <c r="M33" s="9">
        <v>6.1738</v>
      </c>
      <c r="N33" s="11">
        <v>1.2E-5</v>
      </c>
      <c r="O33" s="12">
        <v>0</v>
      </c>
      <c r="Q33" t="b">
        <f t="shared" si="0"/>
        <v>0</v>
      </c>
    </row>
    <row r="34" spans="2:17" x14ac:dyDescent="0.25">
      <c r="B34" s="7">
        <v>39</v>
      </c>
      <c r="C34" t="s">
        <v>54</v>
      </c>
      <c r="D34" s="9">
        <v>0</v>
      </c>
      <c r="E34" s="9">
        <v>8069.9291199999998</v>
      </c>
      <c r="F34" s="9">
        <v>0</v>
      </c>
      <c r="G34" s="10" t="s">
        <v>0</v>
      </c>
      <c r="H34" s="10" t="s">
        <v>0</v>
      </c>
      <c r="I34" s="10" t="s">
        <v>0</v>
      </c>
      <c r="J34" s="9">
        <v>133.52594999999999</v>
      </c>
      <c r="K34" s="9">
        <v>0</v>
      </c>
      <c r="L34" s="10" t="s">
        <v>115</v>
      </c>
      <c r="M34" s="9">
        <v>133.52594999999999</v>
      </c>
      <c r="N34" s="11">
        <v>2.5000000000000001E-4</v>
      </c>
      <c r="O34" s="12">
        <v>0</v>
      </c>
      <c r="Q34" t="b">
        <f t="shared" si="0"/>
        <v>0</v>
      </c>
    </row>
    <row r="35" spans="2:17" x14ac:dyDescent="0.25">
      <c r="B35" s="7">
        <v>40</v>
      </c>
      <c r="C35" t="s">
        <v>55</v>
      </c>
      <c r="D35" s="9">
        <v>0</v>
      </c>
      <c r="E35" s="9">
        <v>43.406999999999996</v>
      </c>
      <c r="F35" s="9">
        <v>0</v>
      </c>
      <c r="G35" s="10" t="s">
        <v>0</v>
      </c>
      <c r="H35" s="10" t="s">
        <v>0</v>
      </c>
      <c r="I35" s="10" t="s">
        <v>0</v>
      </c>
      <c r="J35" s="9">
        <v>1.30166</v>
      </c>
      <c r="K35" s="9">
        <v>0</v>
      </c>
      <c r="L35" s="10" t="s">
        <v>115</v>
      </c>
      <c r="M35" s="9">
        <v>1.30166</v>
      </c>
      <c r="N35" s="11">
        <v>1.9999999999999999E-6</v>
      </c>
      <c r="O35" s="12">
        <v>0</v>
      </c>
      <c r="Q35" t="b">
        <f t="shared" si="0"/>
        <v>0</v>
      </c>
    </row>
    <row r="36" spans="2:17" x14ac:dyDescent="0.25">
      <c r="B36" s="7">
        <v>41</v>
      </c>
      <c r="C36" t="s">
        <v>56</v>
      </c>
      <c r="D36" s="9">
        <v>0</v>
      </c>
      <c r="E36" s="9">
        <v>5054.8154000000004</v>
      </c>
      <c r="F36" s="9">
        <v>0</v>
      </c>
      <c r="G36" s="10" t="s">
        <v>0</v>
      </c>
      <c r="H36" s="10" t="s">
        <v>0</v>
      </c>
      <c r="I36" s="10" t="s">
        <v>0</v>
      </c>
      <c r="J36" s="9">
        <v>88.257949999999994</v>
      </c>
      <c r="K36" s="9">
        <v>0</v>
      </c>
      <c r="L36" s="10" t="s">
        <v>115</v>
      </c>
      <c r="M36" s="9">
        <v>88.257949999999994</v>
      </c>
      <c r="N36" s="11">
        <v>1.65E-4</v>
      </c>
      <c r="O36" s="12">
        <v>0</v>
      </c>
      <c r="Q36" t="b">
        <f t="shared" si="0"/>
        <v>0</v>
      </c>
    </row>
    <row r="37" spans="2:17" x14ac:dyDescent="0.25">
      <c r="B37" s="7">
        <v>42</v>
      </c>
      <c r="C37" t="s">
        <v>57</v>
      </c>
      <c r="D37" s="9">
        <v>0</v>
      </c>
      <c r="E37" s="9">
        <v>6.6128400000000003</v>
      </c>
      <c r="F37" s="9">
        <v>0</v>
      </c>
      <c r="G37" s="10" t="s">
        <v>0</v>
      </c>
      <c r="H37" s="10" t="s">
        <v>0</v>
      </c>
      <c r="I37" s="10" t="s">
        <v>0</v>
      </c>
      <c r="J37" s="9">
        <v>0.56849000000000005</v>
      </c>
      <c r="K37" s="9">
        <v>0</v>
      </c>
      <c r="L37" s="10" t="s">
        <v>115</v>
      </c>
      <c r="M37" s="9">
        <v>0.56849000000000005</v>
      </c>
      <c r="N37" s="11">
        <v>9.9999999999999995E-7</v>
      </c>
      <c r="O37" s="12">
        <v>1.8800000000000001E-2</v>
      </c>
      <c r="Q37" t="b">
        <f t="shared" si="0"/>
        <v>0</v>
      </c>
    </row>
    <row r="38" spans="2:17" x14ac:dyDescent="0.25">
      <c r="B38" s="7">
        <v>43</v>
      </c>
      <c r="C38" t="s">
        <v>58</v>
      </c>
      <c r="D38" s="9">
        <v>0</v>
      </c>
      <c r="E38" s="9">
        <v>735.91061999999999</v>
      </c>
      <c r="F38" s="9">
        <v>0</v>
      </c>
      <c r="G38" s="10" t="s">
        <v>0</v>
      </c>
      <c r="H38" s="10" t="s">
        <v>0</v>
      </c>
      <c r="I38" s="10" t="s">
        <v>0</v>
      </c>
      <c r="J38" s="9">
        <v>12.346410000000001</v>
      </c>
      <c r="K38" s="9">
        <v>0</v>
      </c>
      <c r="L38" s="10" t="s">
        <v>115</v>
      </c>
      <c r="M38" s="9">
        <v>12.346410000000001</v>
      </c>
      <c r="N38" s="11">
        <v>2.3E-5</v>
      </c>
      <c r="O38" s="12">
        <v>0</v>
      </c>
      <c r="Q38" t="b">
        <f t="shared" si="0"/>
        <v>0</v>
      </c>
    </row>
    <row r="39" spans="2:17" x14ac:dyDescent="0.25">
      <c r="B39" s="7">
        <v>44</v>
      </c>
      <c r="C39" t="s">
        <v>59</v>
      </c>
      <c r="D39" s="9">
        <v>0</v>
      </c>
      <c r="E39" s="9">
        <v>5.5171999999999999</v>
      </c>
      <c r="F39" s="9">
        <v>0</v>
      </c>
      <c r="G39" s="10" t="s">
        <v>0</v>
      </c>
      <c r="H39" s="10" t="s">
        <v>0</v>
      </c>
      <c r="I39" s="10" t="s">
        <v>0</v>
      </c>
      <c r="J39" s="9">
        <v>1.8720000000000001E-2</v>
      </c>
      <c r="K39" s="9">
        <v>0</v>
      </c>
      <c r="L39" s="10" t="s">
        <v>115</v>
      </c>
      <c r="M39" s="9">
        <v>1.8720000000000001E-2</v>
      </c>
      <c r="N39" s="11">
        <v>0</v>
      </c>
      <c r="O39" s="12">
        <v>0</v>
      </c>
      <c r="Q39" t="b">
        <f t="shared" si="0"/>
        <v>0</v>
      </c>
    </row>
    <row r="40" spans="2:17" x14ac:dyDescent="0.25">
      <c r="B40" s="7">
        <v>45</v>
      </c>
      <c r="C40" t="s">
        <v>124</v>
      </c>
      <c r="D40" s="9">
        <v>0</v>
      </c>
      <c r="E40" s="9">
        <v>89.352189999999993</v>
      </c>
      <c r="F40" s="9">
        <v>0</v>
      </c>
      <c r="G40" s="10" t="s">
        <v>0</v>
      </c>
      <c r="H40" s="10" t="s">
        <v>0</v>
      </c>
      <c r="I40" s="10" t="s">
        <v>0</v>
      </c>
      <c r="J40" s="9">
        <v>11.433299999999999</v>
      </c>
      <c r="K40" s="9">
        <v>0</v>
      </c>
      <c r="L40" s="10" t="s">
        <v>115</v>
      </c>
      <c r="M40" s="9">
        <v>11.433299999999999</v>
      </c>
      <c r="N40" s="11">
        <v>2.0999999999999999E-5</v>
      </c>
      <c r="O40" s="12">
        <v>0</v>
      </c>
      <c r="Q40" t="b">
        <f t="shared" si="0"/>
        <v>0</v>
      </c>
    </row>
    <row r="41" spans="2:17" x14ac:dyDescent="0.25">
      <c r="B41" s="7">
        <v>46</v>
      </c>
      <c r="C41" t="s">
        <v>60</v>
      </c>
      <c r="D41" s="9">
        <v>0</v>
      </c>
      <c r="E41" s="9">
        <v>19.838519999999999</v>
      </c>
      <c r="F41" s="9">
        <v>0</v>
      </c>
      <c r="G41" s="10" t="s">
        <v>0</v>
      </c>
      <c r="H41" s="10" t="s">
        <v>0</v>
      </c>
      <c r="I41" s="10" t="s">
        <v>0</v>
      </c>
      <c r="J41" s="9">
        <v>1.70547</v>
      </c>
      <c r="K41" s="9">
        <v>0</v>
      </c>
      <c r="L41" s="10" t="s">
        <v>115</v>
      </c>
      <c r="M41" s="9">
        <v>1.70547</v>
      </c>
      <c r="N41" s="11">
        <v>3.0000000000000001E-6</v>
      </c>
      <c r="O41" s="12">
        <v>0</v>
      </c>
      <c r="Q41" t="b">
        <f t="shared" si="0"/>
        <v>0</v>
      </c>
    </row>
    <row r="42" spans="2:17" x14ac:dyDescent="0.25">
      <c r="B42" s="7">
        <v>47</v>
      </c>
      <c r="C42" t="s">
        <v>61</v>
      </c>
      <c r="D42" s="9">
        <v>0</v>
      </c>
      <c r="E42" s="9">
        <v>1072.01748</v>
      </c>
      <c r="F42" s="9">
        <v>0</v>
      </c>
      <c r="G42" s="10" t="s">
        <v>0</v>
      </c>
      <c r="H42" s="10" t="s">
        <v>0</v>
      </c>
      <c r="I42" s="10" t="s">
        <v>0</v>
      </c>
      <c r="J42" s="9">
        <v>30.817969999999999</v>
      </c>
      <c r="K42" s="9">
        <v>0</v>
      </c>
      <c r="L42" s="10" t="s">
        <v>115</v>
      </c>
      <c r="M42" s="9">
        <v>30.817969999999999</v>
      </c>
      <c r="N42" s="11">
        <v>5.8E-5</v>
      </c>
      <c r="O42" s="12">
        <v>0</v>
      </c>
      <c r="Q42" t="b">
        <f t="shared" si="0"/>
        <v>0</v>
      </c>
    </row>
    <row r="43" spans="2:17" x14ac:dyDescent="0.25">
      <c r="B43" s="7">
        <v>48</v>
      </c>
      <c r="C43" t="s">
        <v>62</v>
      </c>
      <c r="D43" s="9">
        <v>0</v>
      </c>
      <c r="E43" s="9">
        <v>3095.9833899999999</v>
      </c>
      <c r="F43" s="9">
        <v>0</v>
      </c>
      <c r="G43" s="10" t="s">
        <v>0</v>
      </c>
      <c r="H43" s="10" t="s">
        <v>0</v>
      </c>
      <c r="I43" s="10" t="s">
        <v>0</v>
      </c>
      <c r="J43" s="9">
        <v>64.15822</v>
      </c>
      <c r="K43" s="9">
        <v>0</v>
      </c>
      <c r="L43" s="10" t="s">
        <v>115</v>
      </c>
      <c r="M43" s="9">
        <v>64.15822</v>
      </c>
      <c r="N43" s="11">
        <v>1.2E-4</v>
      </c>
      <c r="O43" s="12">
        <v>1.2500000000000001E-2</v>
      </c>
      <c r="Q43" t="b">
        <f t="shared" si="0"/>
        <v>0</v>
      </c>
    </row>
    <row r="44" spans="2:17" x14ac:dyDescent="0.25">
      <c r="B44" s="7">
        <v>49</v>
      </c>
      <c r="C44" t="s">
        <v>63</v>
      </c>
      <c r="D44" s="9">
        <v>0</v>
      </c>
      <c r="E44" s="9">
        <v>647.61122</v>
      </c>
      <c r="F44" s="9">
        <v>21.11064</v>
      </c>
      <c r="G44" s="10" t="s">
        <v>0</v>
      </c>
      <c r="H44" s="10" t="s">
        <v>0</v>
      </c>
      <c r="I44" s="10" t="s">
        <v>0</v>
      </c>
      <c r="J44" s="9">
        <v>52.44126</v>
      </c>
      <c r="K44" s="9">
        <v>1.68885</v>
      </c>
      <c r="L44" s="10" t="s">
        <v>115</v>
      </c>
      <c r="M44" s="9">
        <v>54.130110000000002</v>
      </c>
      <c r="N44" s="11">
        <v>1.01E-4</v>
      </c>
      <c r="O44" s="12">
        <v>0</v>
      </c>
      <c r="Q44" t="b">
        <f t="shared" si="0"/>
        <v>0</v>
      </c>
    </row>
    <row r="45" spans="2:17" x14ac:dyDescent="0.25">
      <c r="B45" s="7">
        <v>50</v>
      </c>
      <c r="C45" t="s">
        <v>64</v>
      </c>
      <c r="D45" s="9">
        <v>0</v>
      </c>
      <c r="E45" s="9">
        <v>866.80056999999999</v>
      </c>
      <c r="F45" s="9">
        <v>3.6269999999999997E-2</v>
      </c>
      <c r="G45" s="10" t="s">
        <v>0</v>
      </c>
      <c r="H45" s="10" t="s">
        <v>0</v>
      </c>
      <c r="I45" s="10" t="s">
        <v>0</v>
      </c>
      <c r="J45" s="9">
        <v>9.2369299999999992</v>
      </c>
      <c r="K45" s="9">
        <v>2.8999999999999998E-3</v>
      </c>
      <c r="L45" s="10" t="s">
        <v>115</v>
      </c>
      <c r="M45" s="9">
        <v>9.2398299999999995</v>
      </c>
      <c r="N45" s="11">
        <v>1.7E-5</v>
      </c>
      <c r="O45" s="12">
        <v>0</v>
      </c>
      <c r="Q45" t="b">
        <f t="shared" si="0"/>
        <v>0</v>
      </c>
    </row>
    <row r="46" spans="2:17" x14ac:dyDescent="0.25">
      <c r="B46" s="7">
        <v>51</v>
      </c>
      <c r="C46" t="s">
        <v>65</v>
      </c>
      <c r="D46" s="9">
        <v>0</v>
      </c>
      <c r="E46" s="9">
        <v>206.36246</v>
      </c>
      <c r="F46" s="9">
        <v>0</v>
      </c>
      <c r="G46" s="10" t="s">
        <v>0</v>
      </c>
      <c r="H46" s="10" t="s">
        <v>0</v>
      </c>
      <c r="I46" s="10" t="s">
        <v>0</v>
      </c>
      <c r="J46" s="9">
        <v>6.6636100000000003</v>
      </c>
      <c r="K46" s="9">
        <v>0</v>
      </c>
      <c r="L46" s="10" t="s">
        <v>115</v>
      </c>
      <c r="M46" s="9">
        <v>6.6636100000000003</v>
      </c>
      <c r="N46" s="11">
        <v>1.2E-5</v>
      </c>
      <c r="O46" s="12">
        <v>0</v>
      </c>
      <c r="Q46" t="b">
        <f t="shared" si="0"/>
        <v>0</v>
      </c>
    </row>
    <row r="47" spans="2:17" x14ac:dyDescent="0.25">
      <c r="B47" s="7">
        <v>52</v>
      </c>
      <c r="C47" t="s">
        <v>125</v>
      </c>
      <c r="D47" s="9">
        <v>0</v>
      </c>
      <c r="E47" s="9">
        <v>0</v>
      </c>
      <c r="F47" s="9">
        <v>5.4761699999999998</v>
      </c>
      <c r="G47" s="10" t="s">
        <v>0</v>
      </c>
      <c r="H47" s="10" t="s">
        <v>0</v>
      </c>
      <c r="I47" s="10" t="s">
        <v>0</v>
      </c>
      <c r="J47" s="9">
        <v>0</v>
      </c>
      <c r="K47" s="9">
        <v>0.43808999999999998</v>
      </c>
      <c r="L47" s="10" t="s">
        <v>115</v>
      </c>
      <c r="M47" s="9">
        <v>0.43808999999999998</v>
      </c>
      <c r="N47" s="11">
        <v>9.9999999999999995E-7</v>
      </c>
      <c r="O47" s="12">
        <v>0</v>
      </c>
      <c r="Q47" t="b">
        <f t="shared" si="0"/>
        <v>0</v>
      </c>
    </row>
    <row r="48" spans="2:17" x14ac:dyDescent="0.25">
      <c r="B48" s="7">
        <v>53</v>
      </c>
      <c r="C48" t="s">
        <v>66</v>
      </c>
      <c r="D48" s="9">
        <v>0</v>
      </c>
      <c r="E48" s="9">
        <v>2.2042799999999998</v>
      </c>
      <c r="F48" s="9">
        <v>0</v>
      </c>
      <c r="G48" s="10" t="s">
        <v>0</v>
      </c>
      <c r="H48" s="10" t="s">
        <v>0</v>
      </c>
      <c r="I48" s="10" t="s">
        <v>0</v>
      </c>
      <c r="J48" s="9">
        <v>0.22513</v>
      </c>
      <c r="K48" s="9">
        <v>0</v>
      </c>
      <c r="L48" s="10" t="s">
        <v>115</v>
      </c>
      <c r="M48" s="9">
        <v>0.22513</v>
      </c>
      <c r="N48" s="11">
        <v>0</v>
      </c>
      <c r="O48" s="12">
        <v>0</v>
      </c>
      <c r="Q48" t="b">
        <f t="shared" si="0"/>
        <v>0</v>
      </c>
    </row>
    <row r="49" spans="2:17" x14ac:dyDescent="0.25">
      <c r="B49" s="7">
        <v>54</v>
      </c>
      <c r="C49" t="s">
        <v>67</v>
      </c>
      <c r="D49" s="9">
        <v>0</v>
      </c>
      <c r="E49" s="9">
        <v>31.623889999999999</v>
      </c>
      <c r="F49" s="9">
        <v>0</v>
      </c>
      <c r="G49" s="10" t="s">
        <v>0</v>
      </c>
      <c r="H49" s="10" t="s">
        <v>0</v>
      </c>
      <c r="I49" s="10" t="s">
        <v>0</v>
      </c>
      <c r="J49" s="9">
        <v>0.96916999999999998</v>
      </c>
      <c r="K49" s="9">
        <v>0</v>
      </c>
      <c r="L49" s="10" t="s">
        <v>115</v>
      </c>
      <c r="M49" s="9">
        <v>0.96916999999999998</v>
      </c>
      <c r="N49" s="11">
        <v>1.9999999999999999E-6</v>
      </c>
      <c r="O49" s="12">
        <v>0</v>
      </c>
      <c r="Q49" t="b">
        <f t="shared" si="0"/>
        <v>0</v>
      </c>
    </row>
    <row r="50" spans="2:17" x14ac:dyDescent="0.25">
      <c r="B50" s="7">
        <v>55</v>
      </c>
      <c r="C50" t="s">
        <v>68</v>
      </c>
      <c r="D50" s="9">
        <v>0</v>
      </c>
      <c r="E50" s="9">
        <v>685.97448999999995</v>
      </c>
      <c r="F50" s="9">
        <v>0</v>
      </c>
      <c r="G50" s="10" t="s">
        <v>0</v>
      </c>
      <c r="H50" s="10" t="s">
        <v>0</v>
      </c>
      <c r="I50" s="10" t="s">
        <v>0</v>
      </c>
      <c r="J50" s="9">
        <v>20.25573</v>
      </c>
      <c r="K50" s="9">
        <v>0</v>
      </c>
      <c r="L50" s="10" t="s">
        <v>115</v>
      </c>
      <c r="M50" s="9">
        <v>20.25573</v>
      </c>
      <c r="N50" s="11">
        <v>3.8000000000000002E-5</v>
      </c>
      <c r="O50" s="12">
        <v>0</v>
      </c>
      <c r="Q50" t="b">
        <f t="shared" si="0"/>
        <v>0</v>
      </c>
    </row>
    <row r="51" spans="2:17" x14ac:dyDescent="0.25">
      <c r="B51" s="7">
        <v>56</v>
      </c>
      <c r="C51" t="s">
        <v>69</v>
      </c>
      <c r="D51" s="9">
        <v>0</v>
      </c>
      <c r="E51" s="9">
        <v>119.8292</v>
      </c>
      <c r="F51" s="9">
        <v>0</v>
      </c>
      <c r="G51" s="10" t="s">
        <v>0</v>
      </c>
      <c r="H51" s="10" t="s">
        <v>0</v>
      </c>
      <c r="I51" s="10" t="s">
        <v>0</v>
      </c>
      <c r="J51" s="9">
        <v>2.5204</v>
      </c>
      <c r="K51" s="9">
        <v>0</v>
      </c>
      <c r="L51" s="10" t="s">
        <v>115</v>
      </c>
      <c r="M51" s="9">
        <v>2.5204</v>
      </c>
      <c r="N51" s="11">
        <v>5.0000000000000004E-6</v>
      </c>
      <c r="O51" s="12">
        <v>0</v>
      </c>
      <c r="Q51" t="b">
        <f t="shared" si="0"/>
        <v>0</v>
      </c>
    </row>
    <row r="52" spans="2:17" x14ac:dyDescent="0.25">
      <c r="B52" s="7">
        <v>57</v>
      </c>
      <c r="C52" t="s">
        <v>70</v>
      </c>
      <c r="D52" s="9">
        <v>0</v>
      </c>
      <c r="E52" s="9">
        <v>213.66119</v>
      </c>
      <c r="F52" s="9">
        <v>0</v>
      </c>
      <c r="G52" s="10" t="s">
        <v>0</v>
      </c>
      <c r="H52" s="10" t="s">
        <v>0</v>
      </c>
      <c r="I52" s="10" t="s">
        <v>0</v>
      </c>
      <c r="J52" s="9">
        <v>2.3329499999999999</v>
      </c>
      <c r="K52" s="9">
        <v>0</v>
      </c>
      <c r="L52" s="10" t="s">
        <v>115</v>
      </c>
      <c r="M52" s="9">
        <v>2.3329499999999999</v>
      </c>
      <c r="N52" s="11">
        <v>3.9999999999999998E-6</v>
      </c>
      <c r="O52" s="12">
        <v>0</v>
      </c>
      <c r="Q52" t="b">
        <f t="shared" si="0"/>
        <v>0</v>
      </c>
    </row>
    <row r="53" spans="2:17" x14ac:dyDescent="0.25">
      <c r="B53" s="7">
        <v>58</v>
      </c>
      <c r="C53" t="s">
        <v>71</v>
      </c>
      <c r="D53" s="9">
        <v>0</v>
      </c>
      <c r="E53" s="9">
        <v>2157.7071799999999</v>
      </c>
      <c r="F53" s="9">
        <v>0</v>
      </c>
      <c r="G53" s="10" t="s">
        <v>0</v>
      </c>
      <c r="H53" s="10" t="s">
        <v>0</v>
      </c>
      <c r="I53" s="10" t="s">
        <v>0</v>
      </c>
      <c r="J53" s="9">
        <v>29.695830000000001</v>
      </c>
      <c r="K53" s="9">
        <v>0</v>
      </c>
      <c r="L53" s="10" t="s">
        <v>115</v>
      </c>
      <c r="M53" s="9">
        <v>29.695830000000001</v>
      </c>
      <c r="N53" s="11">
        <v>5.5999999999999999E-5</v>
      </c>
      <c r="O53" s="12">
        <v>0</v>
      </c>
      <c r="Q53" t="b">
        <f t="shared" si="0"/>
        <v>0</v>
      </c>
    </row>
    <row r="54" spans="2:17" x14ac:dyDescent="0.25">
      <c r="B54" s="7">
        <v>59</v>
      </c>
      <c r="C54" t="s">
        <v>72</v>
      </c>
      <c r="D54" s="9">
        <v>0</v>
      </c>
      <c r="E54" s="9">
        <v>74.419150000000002</v>
      </c>
      <c r="F54" s="9">
        <v>0</v>
      </c>
      <c r="G54" s="10" t="s">
        <v>0</v>
      </c>
      <c r="H54" s="10" t="s">
        <v>0</v>
      </c>
      <c r="I54" s="10" t="s">
        <v>0</v>
      </c>
      <c r="J54" s="9">
        <v>16.351330000000001</v>
      </c>
      <c r="K54" s="9">
        <v>0</v>
      </c>
      <c r="L54" s="10" t="s">
        <v>115</v>
      </c>
      <c r="M54" s="9">
        <v>16.351330000000001</v>
      </c>
      <c r="N54" s="11">
        <v>3.1000000000000001E-5</v>
      </c>
      <c r="O54" s="12">
        <v>5.0000000000000001E-3</v>
      </c>
      <c r="Q54" t="b">
        <f t="shared" si="0"/>
        <v>0</v>
      </c>
    </row>
    <row r="55" spans="2:17" x14ac:dyDescent="0.25">
      <c r="B55" s="7">
        <v>60</v>
      </c>
      <c r="C55" t="s">
        <v>117</v>
      </c>
      <c r="D55" s="9">
        <v>0</v>
      </c>
      <c r="E55" s="9">
        <v>1707.9688799999999</v>
      </c>
      <c r="F55" s="9">
        <v>7.3986999999999998</v>
      </c>
      <c r="G55" s="10" t="s">
        <v>0</v>
      </c>
      <c r="H55" s="10" t="s">
        <v>0</v>
      </c>
      <c r="I55" s="10" t="s">
        <v>0</v>
      </c>
      <c r="J55" s="9">
        <v>60.375819999999997</v>
      </c>
      <c r="K55" s="9">
        <v>0.59189999999999998</v>
      </c>
      <c r="L55" s="10" t="s">
        <v>115</v>
      </c>
      <c r="M55" s="9">
        <v>60.967709999999997</v>
      </c>
      <c r="N55" s="11">
        <v>1.1400000000000001E-4</v>
      </c>
      <c r="O55" s="12">
        <v>0</v>
      </c>
      <c r="Q55" t="b">
        <f t="shared" si="0"/>
        <v>0</v>
      </c>
    </row>
    <row r="56" spans="2:17" x14ac:dyDescent="0.25">
      <c r="B56" s="7">
        <v>61</v>
      </c>
      <c r="C56" t="s">
        <v>73</v>
      </c>
      <c r="D56" s="9">
        <v>0</v>
      </c>
      <c r="E56" s="9">
        <v>1826.48811</v>
      </c>
      <c r="F56" s="9">
        <v>0</v>
      </c>
      <c r="G56" s="10" t="s">
        <v>0</v>
      </c>
      <c r="H56" s="10" t="s">
        <v>0</v>
      </c>
      <c r="I56" s="10" t="s">
        <v>0</v>
      </c>
      <c r="J56" s="9">
        <v>24.39818</v>
      </c>
      <c r="K56" s="9">
        <v>0</v>
      </c>
      <c r="L56" s="10" t="s">
        <v>115</v>
      </c>
      <c r="M56" s="9">
        <v>24.39818</v>
      </c>
      <c r="N56" s="11">
        <v>4.6E-5</v>
      </c>
      <c r="O56" s="12">
        <v>0</v>
      </c>
      <c r="Q56" t="b">
        <f t="shared" si="0"/>
        <v>0</v>
      </c>
    </row>
    <row r="57" spans="2:17" x14ac:dyDescent="0.25">
      <c r="B57" s="7">
        <v>62</v>
      </c>
      <c r="C57" t="s">
        <v>118</v>
      </c>
      <c r="D57" s="9">
        <v>0</v>
      </c>
      <c r="E57" s="9">
        <v>36.830820000000003</v>
      </c>
      <c r="F57" s="9">
        <v>0</v>
      </c>
      <c r="G57" s="10" t="s">
        <v>0</v>
      </c>
      <c r="H57" s="10" t="s">
        <v>0</v>
      </c>
      <c r="I57" s="10" t="s">
        <v>0</v>
      </c>
      <c r="J57" s="9">
        <v>3.0836100000000002</v>
      </c>
      <c r="K57" s="9">
        <v>0</v>
      </c>
      <c r="L57" s="10" t="s">
        <v>115</v>
      </c>
      <c r="M57" s="9">
        <v>3.0836100000000002</v>
      </c>
      <c r="N57" s="11">
        <v>6.0000000000000002E-6</v>
      </c>
      <c r="O57" s="12">
        <v>0</v>
      </c>
      <c r="Q57" t="b">
        <f t="shared" ref="Q57:Q104" si="1" xml:space="preserve"> 0 =D57+E57+F57</f>
        <v>0</v>
      </c>
    </row>
    <row r="58" spans="2:17" x14ac:dyDescent="0.25">
      <c r="B58" s="7">
        <v>63</v>
      </c>
      <c r="C58" t="s">
        <v>74</v>
      </c>
      <c r="D58" s="9">
        <v>0</v>
      </c>
      <c r="E58" s="9">
        <v>79.817880000000002</v>
      </c>
      <c r="F58" s="9">
        <v>0</v>
      </c>
      <c r="G58" s="10" t="s">
        <v>0</v>
      </c>
      <c r="H58" s="10" t="s">
        <v>0</v>
      </c>
      <c r="I58" s="10" t="s">
        <v>0</v>
      </c>
      <c r="J58" s="9">
        <v>3.94895</v>
      </c>
      <c r="K58" s="9">
        <v>0</v>
      </c>
      <c r="L58" s="10" t="s">
        <v>115</v>
      </c>
      <c r="M58" s="9">
        <v>3.94895</v>
      </c>
      <c r="N58" s="11">
        <v>6.9999999999999999E-6</v>
      </c>
      <c r="O58" s="12">
        <v>0</v>
      </c>
      <c r="Q58" t="b">
        <f t="shared" si="1"/>
        <v>0</v>
      </c>
    </row>
    <row r="59" spans="2:17" x14ac:dyDescent="0.25">
      <c r="B59" s="7">
        <v>64</v>
      </c>
      <c r="C59" t="s">
        <v>75</v>
      </c>
      <c r="D59" s="9">
        <v>119.82384999999999</v>
      </c>
      <c r="E59" s="9">
        <v>234.18003999999999</v>
      </c>
      <c r="F59" s="9">
        <v>0</v>
      </c>
      <c r="G59" s="10" t="s">
        <v>0</v>
      </c>
      <c r="H59" s="10" t="s">
        <v>0</v>
      </c>
      <c r="I59" s="10" t="s">
        <v>0</v>
      </c>
      <c r="J59" s="9">
        <v>13.34564</v>
      </c>
      <c r="K59" s="9">
        <v>0</v>
      </c>
      <c r="L59" s="10" t="s">
        <v>115</v>
      </c>
      <c r="M59" s="9">
        <v>13.34564</v>
      </c>
      <c r="N59" s="11">
        <v>2.5000000000000001E-5</v>
      </c>
      <c r="O59" s="12">
        <v>0</v>
      </c>
      <c r="Q59" t="b">
        <f t="shared" si="1"/>
        <v>0</v>
      </c>
    </row>
    <row r="60" spans="2:17" x14ac:dyDescent="0.25">
      <c r="B60" s="7">
        <v>65</v>
      </c>
      <c r="C60" t="s">
        <v>76</v>
      </c>
      <c r="D60" s="9">
        <v>0</v>
      </c>
      <c r="E60" s="9">
        <v>9.8824699999999996</v>
      </c>
      <c r="F60" s="9">
        <v>0</v>
      </c>
      <c r="G60" s="10" t="s">
        <v>0</v>
      </c>
      <c r="H60" s="10" t="s">
        <v>0</v>
      </c>
      <c r="I60" s="10" t="s">
        <v>0</v>
      </c>
      <c r="J60" s="9">
        <v>1.34382</v>
      </c>
      <c r="K60" s="9">
        <v>0</v>
      </c>
      <c r="L60" s="10" t="s">
        <v>115</v>
      </c>
      <c r="M60" s="9">
        <v>1.34382</v>
      </c>
      <c r="N60" s="11">
        <v>3.0000000000000001E-6</v>
      </c>
      <c r="O60" s="12">
        <v>0</v>
      </c>
      <c r="Q60" t="b">
        <f t="shared" si="1"/>
        <v>0</v>
      </c>
    </row>
    <row r="61" spans="2:17" x14ac:dyDescent="0.25">
      <c r="B61" s="7">
        <v>66</v>
      </c>
      <c r="C61" t="s">
        <v>119</v>
      </c>
      <c r="D61" s="9">
        <v>0</v>
      </c>
      <c r="E61" s="9">
        <v>529.28864999999996</v>
      </c>
      <c r="F61" s="9">
        <v>0</v>
      </c>
      <c r="G61" s="10" t="s">
        <v>0</v>
      </c>
      <c r="H61" s="10" t="s">
        <v>0</v>
      </c>
      <c r="I61" s="10" t="s">
        <v>0</v>
      </c>
      <c r="J61" s="9">
        <v>5.9599799999999998</v>
      </c>
      <c r="K61" s="9">
        <v>0</v>
      </c>
      <c r="L61" s="10" t="s">
        <v>115</v>
      </c>
      <c r="M61" s="9">
        <v>5.9599799999999998</v>
      </c>
      <c r="N61" s="11">
        <v>1.1E-5</v>
      </c>
      <c r="O61" s="12">
        <v>0</v>
      </c>
      <c r="Q61" t="b">
        <f t="shared" si="1"/>
        <v>0</v>
      </c>
    </row>
    <row r="62" spans="2:17" x14ac:dyDescent="0.25">
      <c r="B62" s="7">
        <v>67</v>
      </c>
      <c r="C62" t="s">
        <v>77</v>
      </c>
      <c r="D62" s="9">
        <v>0</v>
      </c>
      <c r="E62" s="9">
        <v>109.82273000000001</v>
      </c>
      <c r="F62" s="9">
        <v>0</v>
      </c>
      <c r="G62" s="10" t="s">
        <v>0</v>
      </c>
      <c r="H62" s="10" t="s">
        <v>0</v>
      </c>
      <c r="I62" s="10" t="s">
        <v>0</v>
      </c>
      <c r="J62" s="9">
        <v>1.6621999999999999</v>
      </c>
      <c r="K62" s="9">
        <v>0</v>
      </c>
      <c r="L62" s="10" t="s">
        <v>115</v>
      </c>
      <c r="M62" s="9">
        <v>1.6621999999999999</v>
      </c>
      <c r="N62" s="11">
        <v>3.0000000000000001E-6</v>
      </c>
      <c r="O62" s="12">
        <v>0</v>
      </c>
      <c r="Q62" t="b">
        <f t="shared" si="1"/>
        <v>0</v>
      </c>
    </row>
    <row r="63" spans="2:17" x14ac:dyDescent="0.25">
      <c r="B63" s="7">
        <v>68</v>
      </c>
      <c r="C63" t="s">
        <v>120</v>
      </c>
      <c r="D63" s="9">
        <v>0</v>
      </c>
      <c r="E63" s="9">
        <v>6.5540900000000004</v>
      </c>
      <c r="F63" s="9">
        <v>0</v>
      </c>
      <c r="G63" s="10" t="s">
        <v>0</v>
      </c>
      <c r="H63" s="10" t="s">
        <v>0</v>
      </c>
      <c r="I63" s="10" t="s">
        <v>0</v>
      </c>
      <c r="J63" s="9">
        <v>0.27950999999999998</v>
      </c>
      <c r="K63" s="9">
        <v>0</v>
      </c>
      <c r="L63" s="10" t="s">
        <v>115</v>
      </c>
      <c r="M63" s="9">
        <v>0.27950999999999998</v>
      </c>
      <c r="N63" s="11">
        <v>9.9999999999999995E-7</v>
      </c>
      <c r="O63" s="12">
        <v>0</v>
      </c>
      <c r="Q63" t="b">
        <f t="shared" si="1"/>
        <v>0</v>
      </c>
    </row>
    <row r="64" spans="2:17" x14ac:dyDescent="0.25">
      <c r="B64" s="7">
        <v>69</v>
      </c>
      <c r="C64" s="13" t="s">
        <v>121</v>
      </c>
      <c r="D64" s="9">
        <v>0</v>
      </c>
      <c r="E64" s="9">
        <v>28.570170000000001</v>
      </c>
      <c r="F64" s="9">
        <v>0</v>
      </c>
      <c r="G64" s="10" t="s">
        <v>0</v>
      </c>
      <c r="H64" s="10" t="s">
        <v>0</v>
      </c>
      <c r="I64" s="10" t="s">
        <v>0</v>
      </c>
      <c r="J64" s="9">
        <v>0.69103999999999999</v>
      </c>
      <c r="K64" s="9">
        <v>0</v>
      </c>
      <c r="L64" s="10" t="s">
        <v>115</v>
      </c>
      <c r="M64" s="9">
        <v>0.69103999999999999</v>
      </c>
      <c r="N64" s="11">
        <v>9.9999999999999995E-7</v>
      </c>
      <c r="O64" s="12">
        <v>0</v>
      </c>
      <c r="Q64" t="b">
        <f t="shared" si="1"/>
        <v>0</v>
      </c>
    </row>
    <row r="65" spans="2:17" x14ac:dyDescent="0.25">
      <c r="B65" s="7">
        <v>70</v>
      </c>
      <c r="C65" t="s">
        <v>78</v>
      </c>
      <c r="D65" s="9">
        <v>0</v>
      </c>
      <c r="E65" s="9">
        <v>56.082050000000002</v>
      </c>
      <c r="F65" s="9">
        <v>0</v>
      </c>
      <c r="G65" s="10" t="s">
        <v>0</v>
      </c>
      <c r="H65" s="10" t="s">
        <v>0</v>
      </c>
      <c r="I65" s="10" t="s">
        <v>0</v>
      </c>
      <c r="J65" s="9">
        <v>3.0301999999999998</v>
      </c>
      <c r="K65" s="9">
        <v>0</v>
      </c>
      <c r="L65" s="10" t="s">
        <v>115</v>
      </c>
      <c r="M65" s="9">
        <v>3.0301999999999998</v>
      </c>
      <c r="N65" s="11">
        <v>6.0000000000000002E-6</v>
      </c>
      <c r="O65" s="12">
        <v>0</v>
      </c>
      <c r="Q65" t="b">
        <f t="shared" si="1"/>
        <v>0</v>
      </c>
    </row>
    <row r="66" spans="2:17" x14ac:dyDescent="0.25">
      <c r="B66" s="7">
        <v>71</v>
      </c>
      <c r="C66" t="s">
        <v>79</v>
      </c>
      <c r="D66" s="9">
        <v>0</v>
      </c>
      <c r="E66" s="9">
        <v>284.93333000000001</v>
      </c>
      <c r="F66" s="9">
        <v>0</v>
      </c>
      <c r="G66" s="10" t="s">
        <v>0</v>
      </c>
      <c r="H66" s="10" t="s">
        <v>0</v>
      </c>
      <c r="I66" s="10" t="s">
        <v>0</v>
      </c>
      <c r="J66" s="9">
        <v>5.6310599999999997</v>
      </c>
      <c r="K66" s="9">
        <v>0</v>
      </c>
      <c r="L66" s="10" t="s">
        <v>115</v>
      </c>
      <c r="M66" s="9">
        <v>5.6310599999999997</v>
      </c>
      <c r="N66" s="11">
        <v>1.1E-5</v>
      </c>
      <c r="O66" s="12">
        <v>0</v>
      </c>
      <c r="Q66" t="b">
        <f t="shared" si="1"/>
        <v>0</v>
      </c>
    </row>
    <row r="67" spans="2:17" x14ac:dyDescent="0.25">
      <c r="B67" s="7">
        <v>72</v>
      </c>
      <c r="C67" t="s">
        <v>80</v>
      </c>
      <c r="D67" s="9">
        <v>0</v>
      </c>
      <c r="E67" s="9">
        <v>30.500820000000001</v>
      </c>
      <c r="F67" s="9">
        <v>0</v>
      </c>
      <c r="G67" s="10" t="s">
        <v>0</v>
      </c>
      <c r="H67" s="10" t="s">
        <v>0</v>
      </c>
      <c r="I67" s="10" t="s">
        <v>0</v>
      </c>
      <c r="J67" s="9">
        <v>1.30074</v>
      </c>
      <c r="K67" s="9">
        <v>0</v>
      </c>
      <c r="L67" s="10" t="s">
        <v>115</v>
      </c>
      <c r="M67" s="9">
        <v>1.30074</v>
      </c>
      <c r="N67" s="11">
        <v>1.9999999999999999E-6</v>
      </c>
      <c r="O67" s="12">
        <v>0</v>
      </c>
      <c r="Q67" t="b">
        <f t="shared" si="1"/>
        <v>0</v>
      </c>
    </row>
    <row r="68" spans="2:17" x14ac:dyDescent="0.25">
      <c r="B68" s="7">
        <v>73</v>
      </c>
      <c r="C68" t="s">
        <v>126</v>
      </c>
      <c r="D68" s="9">
        <v>0</v>
      </c>
      <c r="E68" s="9">
        <v>629.24446999999998</v>
      </c>
      <c r="F68" s="9">
        <v>0</v>
      </c>
      <c r="G68" s="10" t="s">
        <v>0</v>
      </c>
      <c r="H68" s="10" t="s">
        <v>0</v>
      </c>
      <c r="I68" s="10" t="s">
        <v>0</v>
      </c>
      <c r="J68" s="9">
        <v>7.0855100000000002</v>
      </c>
      <c r="K68" s="9">
        <v>0</v>
      </c>
      <c r="L68" s="10" t="s">
        <v>115</v>
      </c>
      <c r="M68" s="9">
        <v>7.0855100000000002</v>
      </c>
      <c r="N68" s="11">
        <v>1.2999999999999999E-5</v>
      </c>
      <c r="O68" s="12">
        <v>0</v>
      </c>
      <c r="Q68" t="b">
        <f t="shared" si="1"/>
        <v>0</v>
      </c>
    </row>
    <row r="69" spans="2:17" x14ac:dyDescent="0.25">
      <c r="B69" s="7">
        <v>74</v>
      </c>
      <c r="C69" t="s">
        <v>81</v>
      </c>
      <c r="D69" s="9">
        <v>584.18271000000004</v>
      </c>
      <c r="E69" s="9">
        <v>14228.7732</v>
      </c>
      <c r="F69" s="9">
        <v>1.02396</v>
      </c>
      <c r="G69" s="10" t="s">
        <v>0</v>
      </c>
      <c r="H69" s="10" t="s">
        <v>0</v>
      </c>
      <c r="I69" s="10" t="s">
        <v>0</v>
      </c>
      <c r="J69" s="9">
        <v>413.97174000000001</v>
      </c>
      <c r="K69" s="9">
        <v>8.1920000000000007E-2</v>
      </c>
      <c r="L69" s="10" t="s">
        <v>115</v>
      </c>
      <c r="M69" s="9">
        <v>414.05365999999998</v>
      </c>
      <c r="N69" s="11">
        <v>7.7399999999999995E-4</v>
      </c>
      <c r="O69" s="12">
        <v>0.02</v>
      </c>
      <c r="Q69" t="b">
        <f t="shared" si="1"/>
        <v>0</v>
      </c>
    </row>
    <row r="70" spans="2:17" x14ac:dyDescent="0.25">
      <c r="B70" s="7">
        <v>75</v>
      </c>
      <c r="C70" t="s">
        <v>127</v>
      </c>
      <c r="D70" s="9">
        <v>0</v>
      </c>
      <c r="E70" s="9">
        <v>623.74595999999997</v>
      </c>
      <c r="F70" s="9">
        <v>0</v>
      </c>
      <c r="G70" s="10" t="s">
        <v>0</v>
      </c>
      <c r="H70" s="10" t="s">
        <v>0</v>
      </c>
      <c r="I70" s="10" t="s">
        <v>0</v>
      </c>
      <c r="J70" s="9">
        <v>2.26031</v>
      </c>
      <c r="K70" s="9">
        <v>0</v>
      </c>
      <c r="L70" s="10" t="s">
        <v>115</v>
      </c>
      <c r="M70" s="9">
        <v>2.26031</v>
      </c>
      <c r="N70" s="11">
        <v>3.9999999999999998E-6</v>
      </c>
      <c r="O70" s="12">
        <v>0</v>
      </c>
      <c r="Q70" t="b">
        <f t="shared" si="1"/>
        <v>0</v>
      </c>
    </row>
    <row r="71" spans="2:17" x14ac:dyDescent="0.25">
      <c r="B71" s="7">
        <v>76</v>
      </c>
      <c r="C71" t="s">
        <v>122</v>
      </c>
      <c r="D71" s="9">
        <v>0</v>
      </c>
      <c r="E71" s="9">
        <v>251.35878</v>
      </c>
      <c r="F71" s="9">
        <v>0</v>
      </c>
      <c r="G71" s="10" t="s">
        <v>0</v>
      </c>
      <c r="H71" s="10" t="s">
        <v>0</v>
      </c>
      <c r="I71" s="10" t="s">
        <v>0</v>
      </c>
      <c r="J71" s="9">
        <v>7.3066000000000004</v>
      </c>
      <c r="K71" s="9">
        <v>0</v>
      </c>
      <c r="L71" s="10" t="s">
        <v>115</v>
      </c>
      <c r="M71" s="9">
        <v>7.3066000000000004</v>
      </c>
      <c r="N71" s="11">
        <v>1.4E-5</v>
      </c>
      <c r="O71" s="12">
        <v>0</v>
      </c>
      <c r="Q71" t="b">
        <f t="shared" si="1"/>
        <v>0</v>
      </c>
    </row>
    <row r="72" spans="2:17" x14ac:dyDescent="0.25">
      <c r="B72" s="7">
        <v>77</v>
      </c>
      <c r="C72" t="s">
        <v>82</v>
      </c>
      <c r="D72" s="9">
        <v>0</v>
      </c>
      <c r="E72" s="9">
        <v>72.957689999999999</v>
      </c>
      <c r="F72" s="9">
        <v>0</v>
      </c>
      <c r="G72" s="10" t="s">
        <v>0</v>
      </c>
      <c r="H72" s="10" t="s">
        <v>0</v>
      </c>
      <c r="I72" s="10" t="s">
        <v>0</v>
      </c>
      <c r="J72" s="9">
        <v>0.92396999999999996</v>
      </c>
      <c r="K72" s="9">
        <v>0</v>
      </c>
      <c r="L72" s="10" t="s">
        <v>115</v>
      </c>
      <c r="M72" s="9">
        <v>0.92396999999999996</v>
      </c>
      <c r="N72" s="11">
        <v>1.9999999999999999E-6</v>
      </c>
      <c r="O72" s="12">
        <v>0</v>
      </c>
      <c r="Q72" t="b">
        <f t="shared" si="1"/>
        <v>0</v>
      </c>
    </row>
    <row r="73" spans="2:17" x14ac:dyDescent="0.25">
      <c r="B73" s="7">
        <v>78</v>
      </c>
      <c r="C73" t="s">
        <v>83</v>
      </c>
      <c r="D73" s="9">
        <v>0</v>
      </c>
      <c r="E73" s="9">
        <v>5955.2748700000002</v>
      </c>
      <c r="F73" s="9">
        <v>0</v>
      </c>
      <c r="G73" s="10" t="s">
        <v>0</v>
      </c>
      <c r="H73" s="10" t="s">
        <v>0</v>
      </c>
      <c r="I73" s="10" t="s">
        <v>0</v>
      </c>
      <c r="J73" s="9">
        <v>145.02000000000001</v>
      </c>
      <c r="K73" s="9">
        <v>0</v>
      </c>
      <c r="L73" s="10" t="s">
        <v>115</v>
      </c>
      <c r="M73" s="9">
        <v>145.02000000000001</v>
      </c>
      <c r="N73" s="11">
        <v>2.7099999999999997E-4</v>
      </c>
      <c r="O73" s="12">
        <v>0</v>
      </c>
      <c r="Q73" t="b">
        <f t="shared" si="1"/>
        <v>0</v>
      </c>
    </row>
    <row r="74" spans="2:17" x14ac:dyDescent="0.25">
      <c r="B74" s="7">
        <v>79</v>
      </c>
      <c r="C74" t="s">
        <v>84</v>
      </c>
      <c r="D74" s="9">
        <v>30.62998</v>
      </c>
      <c r="E74" s="9">
        <v>2480.49035</v>
      </c>
      <c r="F74" s="9">
        <v>0</v>
      </c>
      <c r="G74" s="10" t="s">
        <v>0</v>
      </c>
      <c r="H74" s="10" t="s">
        <v>0</v>
      </c>
      <c r="I74" s="10" t="s">
        <v>0</v>
      </c>
      <c r="J74" s="9">
        <v>55.397530000000003</v>
      </c>
      <c r="K74" s="9">
        <v>0</v>
      </c>
      <c r="L74" s="10" t="s">
        <v>115</v>
      </c>
      <c r="M74" s="9">
        <v>55.397530000000003</v>
      </c>
      <c r="N74" s="11">
        <v>1.0399999999999999E-4</v>
      </c>
      <c r="O74" s="12">
        <v>0</v>
      </c>
      <c r="Q74" t="b">
        <f t="shared" si="1"/>
        <v>0</v>
      </c>
    </row>
    <row r="75" spans="2:17" x14ac:dyDescent="0.25">
      <c r="B75" s="7">
        <v>80</v>
      </c>
      <c r="C75" t="s">
        <v>85</v>
      </c>
      <c r="D75" s="9">
        <v>0</v>
      </c>
      <c r="E75" s="9">
        <v>61.239519999999999</v>
      </c>
      <c r="F75" s="9">
        <v>0</v>
      </c>
      <c r="G75" s="10" t="s">
        <v>0</v>
      </c>
      <c r="H75" s="10" t="s">
        <v>0</v>
      </c>
      <c r="I75" s="10" t="s">
        <v>0</v>
      </c>
      <c r="J75" s="9">
        <v>1.39594</v>
      </c>
      <c r="K75" s="9">
        <v>0</v>
      </c>
      <c r="L75" s="10" t="s">
        <v>115</v>
      </c>
      <c r="M75" s="9">
        <v>1.39594</v>
      </c>
      <c r="N75" s="11">
        <v>3.0000000000000001E-6</v>
      </c>
      <c r="O75" s="12">
        <v>0</v>
      </c>
      <c r="Q75" t="b">
        <f t="shared" si="1"/>
        <v>0</v>
      </c>
    </row>
    <row r="76" spans="2:17" x14ac:dyDescent="0.25">
      <c r="B76" s="7">
        <v>81</v>
      </c>
      <c r="C76" t="s">
        <v>86</v>
      </c>
      <c r="D76" s="9">
        <v>0</v>
      </c>
      <c r="E76" s="9">
        <v>49.70176</v>
      </c>
      <c r="F76" s="9">
        <v>0</v>
      </c>
      <c r="G76" s="10" t="s">
        <v>0</v>
      </c>
      <c r="H76" s="10" t="s">
        <v>0</v>
      </c>
      <c r="I76" s="10" t="s">
        <v>0</v>
      </c>
      <c r="J76" s="9">
        <v>0.24823999999999999</v>
      </c>
      <c r="K76" s="9">
        <v>0</v>
      </c>
      <c r="L76" s="10" t="s">
        <v>115</v>
      </c>
      <c r="M76" s="9">
        <v>0.24823999999999999</v>
      </c>
      <c r="N76" s="11">
        <v>0</v>
      </c>
      <c r="O76" s="12">
        <v>0</v>
      </c>
      <c r="Q76" t="b">
        <f t="shared" si="1"/>
        <v>0</v>
      </c>
    </row>
    <row r="77" spans="2:17" x14ac:dyDescent="0.25">
      <c r="B77" s="7">
        <v>82</v>
      </c>
      <c r="C77" t="s">
        <v>87</v>
      </c>
      <c r="D77" s="9">
        <v>0</v>
      </c>
      <c r="E77" s="9">
        <v>325.06281999999999</v>
      </c>
      <c r="F77" s="9">
        <v>0</v>
      </c>
      <c r="G77" s="10" t="s">
        <v>0</v>
      </c>
      <c r="H77" s="10" t="s">
        <v>0</v>
      </c>
      <c r="I77" s="10" t="s">
        <v>0</v>
      </c>
      <c r="J77" s="9">
        <v>2.66147</v>
      </c>
      <c r="K77" s="9">
        <v>0</v>
      </c>
      <c r="L77" s="10" t="s">
        <v>115</v>
      </c>
      <c r="M77" s="9">
        <v>2.66147</v>
      </c>
      <c r="N77" s="11">
        <v>5.0000000000000004E-6</v>
      </c>
      <c r="O77" s="12">
        <v>0</v>
      </c>
      <c r="Q77" t="b">
        <f t="shared" si="1"/>
        <v>0</v>
      </c>
    </row>
    <row r="78" spans="2:17" x14ac:dyDescent="0.25">
      <c r="B78" s="7">
        <v>83</v>
      </c>
      <c r="C78" t="s">
        <v>128</v>
      </c>
      <c r="D78" s="9">
        <v>0</v>
      </c>
      <c r="E78" s="9">
        <v>28.316610000000001</v>
      </c>
      <c r="F78" s="9">
        <v>0</v>
      </c>
      <c r="G78" s="10" t="s">
        <v>0</v>
      </c>
      <c r="H78" s="10" t="s">
        <v>0</v>
      </c>
      <c r="I78" s="10" t="s">
        <v>0</v>
      </c>
      <c r="J78" s="9">
        <v>0.68489999999999995</v>
      </c>
      <c r="K78" s="9">
        <v>0</v>
      </c>
      <c r="L78" s="10" t="s">
        <v>115</v>
      </c>
      <c r="M78" s="9">
        <v>0.68489999999999995</v>
      </c>
      <c r="N78" s="11">
        <v>9.9999999999999995E-7</v>
      </c>
      <c r="O78" s="12">
        <v>0</v>
      </c>
      <c r="Q78" t="b">
        <f t="shared" si="1"/>
        <v>0</v>
      </c>
    </row>
    <row r="79" spans="2:17" x14ac:dyDescent="0.25">
      <c r="B79" s="7">
        <v>84</v>
      </c>
      <c r="C79" t="s">
        <v>88</v>
      </c>
      <c r="D79" s="9">
        <v>0</v>
      </c>
      <c r="E79" s="9">
        <v>5582.3322399999997</v>
      </c>
      <c r="F79" s="9">
        <v>7.9608299999999996</v>
      </c>
      <c r="G79" s="10" t="s">
        <v>0</v>
      </c>
      <c r="H79" s="10" t="s">
        <v>0</v>
      </c>
      <c r="I79" s="10" t="s">
        <v>0</v>
      </c>
      <c r="J79" s="9">
        <v>240.15858</v>
      </c>
      <c r="K79" s="9">
        <v>0.63687000000000005</v>
      </c>
      <c r="L79" s="10" t="s">
        <v>115</v>
      </c>
      <c r="M79" s="9">
        <v>240.79544999999999</v>
      </c>
      <c r="N79" s="11">
        <v>4.4999999999999999E-4</v>
      </c>
      <c r="O79" s="12">
        <v>0</v>
      </c>
      <c r="Q79" t="b">
        <f t="shared" si="1"/>
        <v>0</v>
      </c>
    </row>
    <row r="80" spans="2:17" x14ac:dyDescent="0.25">
      <c r="B80" s="7">
        <v>85</v>
      </c>
      <c r="C80" t="s">
        <v>89</v>
      </c>
      <c r="D80" s="9">
        <v>194.14085</v>
      </c>
      <c r="E80" s="9">
        <v>1592.22541</v>
      </c>
      <c r="F80" s="9">
        <v>0</v>
      </c>
      <c r="G80" s="10" t="s">
        <v>0</v>
      </c>
      <c r="H80" s="10" t="s">
        <v>0</v>
      </c>
      <c r="I80" s="10" t="s">
        <v>0</v>
      </c>
      <c r="J80" s="9">
        <v>115.45731000000001</v>
      </c>
      <c r="K80" s="9">
        <v>0</v>
      </c>
      <c r="L80" s="10" t="s">
        <v>115</v>
      </c>
      <c r="M80" s="9">
        <v>115.45731000000001</v>
      </c>
      <c r="N80" s="11">
        <v>2.1599999999999999E-4</v>
      </c>
      <c r="O80" s="12">
        <v>0</v>
      </c>
      <c r="Q80" t="b">
        <f t="shared" si="1"/>
        <v>0</v>
      </c>
    </row>
    <row r="81" spans="2:17" x14ac:dyDescent="0.25">
      <c r="B81" s="7">
        <v>86</v>
      </c>
      <c r="C81" t="s">
        <v>90</v>
      </c>
      <c r="D81" s="9">
        <v>0</v>
      </c>
      <c r="E81" s="9">
        <v>39.430549999999997</v>
      </c>
      <c r="F81" s="9">
        <v>0</v>
      </c>
      <c r="G81" s="10" t="s">
        <v>0</v>
      </c>
      <c r="H81" s="10" t="s">
        <v>0</v>
      </c>
      <c r="I81" s="10" t="s">
        <v>0</v>
      </c>
      <c r="J81" s="9">
        <v>3.3337699999999999</v>
      </c>
      <c r="K81" s="9">
        <v>0</v>
      </c>
      <c r="L81" s="10" t="s">
        <v>115</v>
      </c>
      <c r="M81" s="9">
        <v>3.3337699999999999</v>
      </c>
      <c r="N81" s="11">
        <v>6.0000000000000002E-6</v>
      </c>
      <c r="O81" s="12">
        <v>1.2500000000000001E-2</v>
      </c>
      <c r="Q81" t="b">
        <f t="shared" si="1"/>
        <v>0</v>
      </c>
    </row>
    <row r="82" spans="2:17" x14ac:dyDescent="0.25">
      <c r="B82" s="7">
        <v>87</v>
      </c>
      <c r="C82" t="s">
        <v>91</v>
      </c>
      <c r="D82" s="9">
        <v>88.615139999999997</v>
      </c>
      <c r="E82" s="9">
        <v>6064.6361999999999</v>
      </c>
      <c r="F82" s="9">
        <v>0</v>
      </c>
      <c r="G82" s="10" t="s">
        <v>0</v>
      </c>
      <c r="H82" s="10" t="s">
        <v>0</v>
      </c>
      <c r="I82" s="10" t="s">
        <v>0</v>
      </c>
      <c r="J82" s="9">
        <v>148.48382000000001</v>
      </c>
      <c r="K82" s="9">
        <v>0</v>
      </c>
      <c r="L82" s="10" t="s">
        <v>115</v>
      </c>
      <c r="M82" s="9">
        <v>148.48382000000001</v>
      </c>
      <c r="N82" s="11">
        <v>2.7799999999999998E-4</v>
      </c>
      <c r="O82" s="12">
        <v>0</v>
      </c>
      <c r="Q82" t="b">
        <f t="shared" si="1"/>
        <v>0</v>
      </c>
    </row>
    <row r="83" spans="2:17" x14ac:dyDescent="0.25">
      <c r="B83" s="7">
        <v>88</v>
      </c>
      <c r="C83" t="s">
        <v>92</v>
      </c>
      <c r="D83" s="9">
        <v>363.99551000000002</v>
      </c>
      <c r="E83" s="9">
        <v>19561.747360000001</v>
      </c>
      <c r="F83" s="9">
        <v>14.01276</v>
      </c>
      <c r="G83" s="10" t="s">
        <v>0</v>
      </c>
      <c r="H83" s="10" t="s">
        <v>0</v>
      </c>
      <c r="I83" s="10" t="s">
        <v>0</v>
      </c>
      <c r="J83" s="9">
        <v>802.86755000000005</v>
      </c>
      <c r="K83" s="9">
        <v>1.1210199999999999</v>
      </c>
      <c r="L83" s="10" t="s">
        <v>115</v>
      </c>
      <c r="M83" s="9">
        <v>803.98856999999998</v>
      </c>
      <c r="N83" s="11">
        <v>1.503E-3</v>
      </c>
      <c r="O83" s="12">
        <v>0.01</v>
      </c>
      <c r="Q83" t="b">
        <f t="shared" si="1"/>
        <v>0</v>
      </c>
    </row>
    <row r="84" spans="2:17" x14ac:dyDescent="0.25">
      <c r="B84" s="7">
        <v>89</v>
      </c>
      <c r="C84" t="s">
        <v>129</v>
      </c>
      <c r="D84" s="9">
        <v>0</v>
      </c>
      <c r="E84" s="9">
        <v>55.433329999999998</v>
      </c>
      <c r="F84" s="9">
        <v>0</v>
      </c>
      <c r="G84" s="10" t="s">
        <v>0</v>
      </c>
      <c r="H84" s="10" t="s">
        <v>0</v>
      </c>
      <c r="I84" s="10" t="s">
        <v>0</v>
      </c>
      <c r="J84" s="9">
        <v>0.54752000000000001</v>
      </c>
      <c r="K84" s="9">
        <v>0</v>
      </c>
      <c r="L84" s="10" t="s">
        <v>115</v>
      </c>
      <c r="M84" s="9">
        <v>0.54752000000000001</v>
      </c>
      <c r="N84" s="11">
        <v>9.9999999999999995E-7</v>
      </c>
      <c r="O84" s="12">
        <v>0</v>
      </c>
      <c r="Q84" t="b">
        <f t="shared" si="1"/>
        <v>0</v>
      </c>
    </row>
    <row r="85" spans="2:17" x14ac:dyDescent="0.25">
      <c r="B85" s="7">
        <v>90</v>
      </c>
      <c r="C85" t="s">
        <v>93</v>
      </c>
      <c r="D85" s="9">
        <v>1829881.90867</v>
      </c>
      <c r="E85" s="9">
        <v>13550.00042</v>
      </c>
      <c r="F85" s="9">
        <v>93.054109999999994</v>
      </c>
      <c r="G85" s="10" t="s">
        <v>0</v>
      </c>
      <c r="H85" s="10" t="s">
        <v>0</v>
      </c>
      <c r="I85" s="10" t="s">
        <v>0</v>
      </c>
      <c r="J85" s="9">
        <v>118103.74546000001</v>
      </c>
      <c r="K85" s="9">
        <v>7.4443299999999999</v>
      </c>
      <c r="L85" s="10" t="s">
        <v>115</v>
      </c>
      <c r="M85" s="9">
        <v>118111.18979</v>
      </c>
      <c r="N85" s="11">
        <v>0.22086800000000001</v>
      </c>
      <c r="O85" s="12">
        <v>0.02</v>
      </c>
      <c r="Q85" t="b">
        <f t="shared" si="1"/>
        <v>0</v>
      </c>
    </row>
    <row r="86" spans="2:17" x14ac:dyDescent="0.25">
      <c r="B86" s="7">
        <v>91</v>
      </c>
      <c r="C86" t="s">
        <v>94</v>
      </c>
      <c r="D86" s="9">
        <v>0</v>
      </c>
      <c r="E86" s="9">
        <v>211.72451000000001</v>
      </c>
      <c r="F86" s="9">
        <v>0</v>
      </c>
      <c r="G86" s="10" t="s">
        <v>0</v>
      </c>
      <c r="H86" s="10" t="s">
        <v>0</v>
      </c>
      <c r="I86" s="10" t="s">
        <v>0</v>
      </c>
      <c r="J86" s="9">
        <v>3.9247999999999998</v>
      </c>
      <c r="K86" s="9">
        <v>0</v>
      </c>
      <c r="L86" s="10" t="s">
        <v>115</v>
      </c>
      <c r="M86" s="9">
        <v>3.9247999999999998</v>
      </c>
      <c r="N86" s="11">
        <v>6.9999999999999999E-6</v>
      </c>
      <c r="O86" s="12">
        <v>0</v>
      </c>
      <c r="Q86" t="b">
        <f t="shared" si="1"/>
        <v>0</v>
      </c>
    </row>
    <row r="87" spans="2:17" x14ac:dyDescent="0.25">
      <c r="B87" s="7">
        <v>92</v>
      </c>
      <c r="C87" t="s">
        <v>95</v>
      </c>
      <c r="D87" s="9">
        <v>0</v>
      </c>
      <c r="E87" s="9">
        <v>64.978070000000002</v>
      </c>
      <c r="F87" s="9">
        <v>0</v>
      </c>
      <c r="G87" s="10" t="s">
        <v>0</v>
      </c>
      <c r="H87" s="10" t="s">
        <v>0</v>
      </c>
      <c r="I87" s="10" t="s">
        <v>0</v>
      </c>
      <c r="J87" s="9">
        <v>1.49407</v>
      </c>
      <c r="K87" s="9">
        <v>0</v>
      </c>
      <c r="L87" s="10" t="s">
        <v>115</v>
      </c>
      <c r="M87" s="9">
        <v>1.49407</v>
      </c>
      <c r="N87" s="11">
        <v>3.0000000000000001E-6</v>
      </c>
      <c r="O87" s="12">
        <v>0</v>
      </c>
      <c r="Q87" t="b">
        <f t="shared" si="1"/>
        <v>0</v>
      </c>
    </row>
    <row r="88" spans="2:17" x14ac:dyDescent="0.25">
      <c r="B88" s="7">
        <v>93</v>
      </c>
      <c r="C88" t="s">
        <v>96</v>
      </c>
      <c r="D88" s="9">
        <v>0</v>
      </c>
      <c r="E88" s="9">
        <v>569.82086000000004</v>
      </c>
      <c r="F88" s="9">
        <v>0</v>
      </c>
      <c r="G88" s="10" t="s">
        <v>0</v>
      </c>
      <c r="H88" s="10" t="s">
        <v>0</v>
      </c>
      <c r="I88" s="10" t="s">
        <v>0</v>
      </c>
      <c r="J88" s="9">
        <v>9.6262799999999995</v>
      </c>
      <c r="K88" s="9">
        <v>0</v>
      </c>
      <c r="L88" s="10" t="s">
        <v>115</v>
      </c>
      <c r="M88" s="9">
        <v>9.6262799999999995</v>
      </c>
      <c r="N88" s="11">
        <v>1.8E-5</v>
      </c>
      <c r="O88" s="12">
        <v>0</v>
      </c>
      <c r="Q88" t="b">
        <f t="shared" si="1"/>
        <v>0</v>
      </c>
    </row>
    <row r="89" spans="2:17" x14ac:dyDescent="0.25">
      <c r="B89" s="7">
        <v>94</v>
      </c>
      <c r="C89" t="s">
        <v>97</v>
      </c>
      <c r="D89" s="9">
        <v>0</v>
      </c>
      <c r="E89" s="9">
        <v>1415.33376</v>
      </c>
      <c r="F89" s="9">
        <v>0</v>
      </c>
      <c r="G89" s="10" t="s">
        <v>0</v>
      </c>
      <c r="H89" s="10" t="s">
        <v>0</v>
      </c>
      <c r="I89" s="10" t="s">
        <v>0</v>
      </c>
      <c r="J89" s="9">
        <v>47.072420000000001</v>
      </c>
      <c r="K89" s="9">
        <v>0</v>
      </c>
      <c r="L89" s="10" t="s">
        <v>115</v>
      </c>
      <c r="M89" s="9">
        <v>47.072420000000001</v>
      </c>
      <c r="N89" s="11">
        <v>8.7999999999999998E-5</v>
      </c>
      <c r="O89" s="12">
        <v>0</v>
      </c>
      <c r="Q89" t="b">
        <f t="shared" si="1"/>
        <v>0</v>
      </c>
    </row>
    <row r="90" spans="2:17" x14ac:dyDescent="0.25">
      <c r="B90" s="7">
        <v>95</v>
      </c>
      <c r="C90" t="s">
        <v>98</v>
      </c>
      <c r="D90" s="9">
        <v>0</v>
      </c>
      <c r="E90" s="9">
        <v>732.62584000000004</v>
      </c>
      <c r="F90" s="9">
        <v>0</v>
      </c>
      <c r="G90" s="10" t="s">
        <v>0</v>
      </c>
      <c r="H90" s="10" t="s">
        <v>0</v>
      </c>
      <c r="I90" s="10" t="s">
        <v>0</v>
      </c>
      <c r="J90" s="9">
        <v>30.160900000000002</v>
      </c>
      <c r="K90" s="9">
        <v>0</v>
      </c>
      <c r="L90" s="10" t="s">
        <v>115</v>
      </c>
      <c r="M90" s="9">
        <v>30.160900000000002</v>
      </c>
      <c r="N90" s="11">
        <v>5.5999999999999999E-5</v>
      </c>
      <c r="O90" s="12">
        <v>0</v>
      </c>
      <c r="Q90" t="b">
        <f t="shared" si="1"/>
        <v>0</v>
      </c>
    </row>
    <row r="91" spans="2:17" x14ac:dyDescent="0.25">
      <c r="B91" s="7">
        <v>96</v>
      </c>
      <c r="C91" s="14" t="s">
        <v>99</v>
      </c>
      <c r="D91" s="9">
        <v>0</v>
      </c>
      <c r="E91" s="9">
        <v>145.9718</v>
      </c>
      <c r="F91" s="9">
        <v>0</v>
      </c>
      <c r="G91" s="10" t="s">
        <v>0</v>
      </c>
      <c r="H91" s="10" t="s">
        <v>0</v>
      </c>
      <c r="I91" s="10" t="s">
        <v>0</v>
      </c>
      <c r="J91" s="9">
        <v>11.98738</v>
      </c>
      <c r="K91" s="9">
        <v>0</v>
      </c>
      <c r="L91" s="9" t="s">
        <v>115</v>
      </c>
      <c r="M91" s="9">
        <v>11.98738</v>
      </c>
      <c r="N91" s="15">
        <v>2.1999999999999999E-5</v>
      </c>
      <c r="O91" s="16">
        <v>0.01</v>
      </c>
      <c r="Q91" t="b">
        <f t="shared" si="1"/>
        <v>0</v>
      </c>
    </row>
    <row r="92" spans="2:17" x14ac:dyDescent="0.25">
      <c r="B92" s="7">
        <v>97</v>
      </c>
      <c r="C92" s="14" t="s">
        <v>100</v>
      </c>
      <c r="D92" s="9">
        <v>0</v>
      </c>
      <c r="E92" s="9">
        <v>3.86673</v>
      </c>
      <c r="F92" s="9">
        <v>0</v>
      </c>
      <c r="G92" s="10" t="s">
        <v>0</v>
      </c>
      <c r="H92" s="10" t="s">
        <v>0</v>
      </c>
      <c r="I92" s="10" t="s">
        <v>0</v>
      </c>
      <c r="J92" s="9">
        <v>0.43393999999999999</v>
      </c>
      <c r="K92" s="9">
        <v>0</v>
      </c>
      <c r="L92" s="9" t="s">
        <v>115</v>
      </c>
      <c r="M92" s="9">
        <v>0.43393999999999999</v>
      </c>
      <c r="N92" s="15">
        <v>9.9999999999999995E-7</v>
      </c>
      <c r="O92" s="16">
        <v>0</v>
      </c>
      <c r="Q92" t="b">
        <f t="shared" si="1"/>
        <v>0</v>
      </c>
    </row>
    <row r="93" spans="2:17" x14ac:dyDescent="0.25">
      <c r="B93" s="7">
        <v>98</v>
      </c>
      <c r="C93" s="14" t="s">
        <v>101</v>
      </c>
      <c r="D93" s="9">
        <v>0</v>
      </c>
      <c r="E93" s="9">
        <v>208.41381000000001</v>
      </c>
      <c r="F93" s="9">
        <v>0</v>
      </c>
      <c r="G93" s="10" t="s">
        <v>0</v>
      </c>
      <c r="H93" s="10" t="s">
        <v>0</v>
      </c>
      <c r="I93" s="10" t="s">
        <v>0</v>
      </c>
      <c r="J93" s="9">
        <v>5.3221600000000002</v>
      </c>
      <c r="K93" s="9">
        <v>0</v>
      </c>
      <c r="L93" s="9" t="s">
        <v>115</v>
      </c>
      <c r="M93" s="9">
        <v>5.3221600000000002</v>
      </c>
      <c r="N93" s="15">
        <v>1.0000000000000001E-5</v>
      </c>
      <c r="O93" s="16">
        <v>0</v>
      </c>
      <c r="Q93" t="b">
        <f t="shared" si="1"/>
        <v>0</v>
      </c>
    </row>
    <row r="94" spans="2:17" x14ac:dyDescent="0.25">
      <c r="B94" s="7">
        <v>99</v>
      </c>
      <c r="C94" s="14" t="s">
        <v>102</v>
      </c>
      <c r="D94" s="9">
        <v>0</v>
      </c>
      <c r="E94" s="9">
        <v>7901.2797499999997</v>
      </c>
      <c r="F94" s="9">
        <v>13.52356</v>
      </c>
      <c r="G94" s="10" t="s">
        <v>0</v>
      </c>
      <c r="H94" s="10" t="s">
        <v>0</v>
      </c>
      <c r="I94" s="10" t="s">
        <v>0</v>
      </c>
      <c r="J94" s="9">
        <v>224.95775</v>
      </c>
      <c r="K94" s="9">
        <v>1.08188</v>
      </c>
      <c r="L94" s="9" t="s">
        <v>115</v>
      </c>
      <c r="M94" s="9">
        <v>226.03963999999999</v>
      </c>
      <c r="N94" s="15">
        <v>4.2299999999999998E-4</v>
      </c>
      <c r="O94" s="16">
        <v>0</v>
      </c>
      <c r="Q94" t="b">
        <f t="shared" si="1"/>
        <v>0</v>
      </c>
    </row>
    <row r="95" spans="2:17" x14ac:dyDescent="0.25">
      <c r="B95" s="7">
        <v>100</v>
      </c>
      <c r="C95" s="14" t="s">
        <v>103</v>
      </c>
      <c r="D95" s="9">
        <v>0</v>
      </c>
      <c r="E95" s="9">
        <v>608.91718000000003</v>
      </c>
      <c r="F95" s="9">
        <v>0</v>
      </c>
      <c r="G95" s="10" t="s">
        <v>0</v>
      </c>
      <c r="H95" s="10" t="s">
        <v>0</v>
      </c>
      <c r="I95" s="10" t="s">
        <v>0</v>
      </c>
      <c r="J95" s="9">
        <v>4.4220100000000002</v>
      </c>
      <c r="K95" s="9">
        <v>0</v>
      </c>
      <c r="L95" s="9" t="s">
        <v>115</v>
      </c>
      <c r="M95" s="9">
        <v>4.4220100000000002</v>
      </c>
      <c r="N95" s="15">
        <v>7.9999999999999996E-6</v>
      </c>
      <c r="O95" s="16">
        <v>0</v>
      </c>
      <c r="Q95" t="b">
        <f t="shared" si="1"/>
        <v>0</v>
      </c>
    </row>
    <row r="96" spans="2:17" x14ac:dyDescent="0.25">
      <c r="B96" s="7">
        <v>101</v>
      </c>
      <c r="C96" s="14" t="s">
        <v>104</v>
      </c>
      <c r="D96" s="9">
        <v>0</v>
      </c>
      <c r="E96" s="9">
        <v>590.55802000000006</v>
      </c>
      <c r="F96" s="9">
        <v>0</v>
      </c>
      <c r="G96" s="10" t="s">
        <v>0</v>
      </c>
      <c r="H96" s="10" t="s">
        <v>0</v>
      </c>
      <c r="I96" s="10" t="s">
        <v>0</v>
      </c>
      <c r="J96" s="9">
        <v>13.10122</v>
      </c>
      <c r="K96" s="9">
        <v>0</v>
      </c>
      <c r="L96" s="9" t="s">
        <v>115</v>
      </c>
      <c r="M96" s="9">
        <v>13.10122</v>
      </c>
      <c r="N96" s="15">
        <v>2.4000000000000001E-5</v>
      </c>
      <c r="O96" s="16">
        <v>0</v>
      </c>
      <c r="Q96" t="b">
        <f t="shared" si="1"/>
        <v>0</v>
      </c>
    </row>
    <row r="97" spans="2:17" x14ac:dyDescent="0.25">
      <c r="B97" s="7">
        <v>102</v>
      </c>
      <c r="C97" s="14" t="s">
        <v>105</v>
      </c>
      <c r="D97" s="9">
        <v>0</v>
      </c>
      <c r="E97" s="9">
        <v>55.483020000000003</v>
      </c>
      <c r="F97" s="9">
        <v>0</v>
      </c>
      <c r="G97" s="10" t="s">
        <v>0</v>
      </c>
      <c r="H97" s="10" t="s">
        <v>0</v>
      </c>
      <c r="I97" s="10" t="s">
        <v>0</v>
      </c>
      <c r="J97" s="9">
        <v>2.9554100000000001</v>
      </c>
      <c r="K97" s="9">
        <v>0</v>
      </c>
      <c r="L97" s="9" t="s">
        <v>115</v>
      </c>
      <c r="M97" s="9">
        <v>2.9554100000000001</v>
      </c>
      <c r="N97" s="15">
        <v>6.0000000000000002E-6</v>
      </c>
      <c r="O97" s="16">
        <v>0</v>
      </c>
      <c r="Q97" t="b">
        <f t="shared" si="1"/>
        <v>0</v>
      </c>
    </row>
    <row r="98" spans="2:17" x14ac:dyDescent="0.25">
      <c r="B98" s="7">
        <v>103</v>
      </c>
      <c r="C98" s="14" t="s">
        <v>106</v>
      </c>
      <c r="D98" s="9">
        <v>0</v>
      </c>
      <c r="E98" s="9">
        <v>18748.299360000001</v>
      </c>
      <c r="F98" s="9">
        <v>1054.1419699999999</v>
      </c>
      <c r="G98" s="10" t="s">
        <v>0</v>
      </c>
      <c r="H98" s="10" t="s">
        <v>0</v>
      </c>
      <c r="I98" s="10" t="s">
        <v>0</v>
      </c>
      <c r="J98" s="9">
        <v>444.27562</v>
      </c>
      <c r="K98" s="9">
        <v>84.331360000000004</v>
      </c>
      <c r="L98" s="9" t="s">
        <v>115</v>
      </c>
      <c r="M98" s="9">
        <v>528.60698000000002</v>
      </c>
      <c r="N98" s="15">
        <v>9.8799999999999995E-4</v>
      </c>
      <c r="O98" s="16">
        <v>0</v>
      </c>
      <c r="Q98" t="b">
        <f t="shared" si="1"/>
        <v>0</v>
      </c>
    </row>
    <row r="99" spans="2:17" x14ac:dyDescent="0.25">
      <c r="B99" s="7">
        <v>104</v>
      </c>
      <c r="C99" s="14" t="s">
        <v>107</v>
      </c>
      <c r="D99" s="9">
        <v>0</v>
      </c>
      <c r="E99" s="9">
        <v>3.3064200000000001</v>
      </c>
      <c r="F99" s="9">
        <v>0</v>
      </c>
      <c r="G99" s="10" t="s">
        <v>0</v>
      </c>
      <c r="H99" s="10" t="s">
        <v>0</v>
      </c>
      <c r="I99" s="10" t="s">
        <v>0</v>
      </c>
      <c r="J99" s="9">
        <v>0.16832</v>
      </c>
      <c r="K99" s="9">
        <v>0</v>
      </c>
      <c r="L99" s="9" t="s">
        <v>115</v>
      </c>
      <c r="M99" s="9">
        <v>0.16832</v>
      </c>
      <c r="N99" s="15">
        <v>0</v>
      </c>
      <c r="O99" s="16">
        <v>0</v>
      </c>
      <c r="Q99" t="b">
        <f t="shared" si="1"/>
        <v>0</v>
      </c>
    </row>
    <row r="100" spans="2:17" x14ac:dyDescent="0.25">
      <c r="B100" s="7">
        <v>105</v>
      </c>
      <c r="C100" s="14" t="s">
        <v>108</v>
      </c>
      <c r="D100" s="9">
        <v>0</v>
      </c>
      <c r="E100" s="9">
        <v>395.77035000000001</v>
      </c>
      <c r="F100" s="9">
        <v>0</v>
      </c>
      <c r="G100" s="10" t="s">
        <v>0</v>
      </c>
      <c r="H100" s="10" t="s">
        <v>0</v>
      </c>
      <c r="I100" s="10" t="s">
        <v>0</v>
      </c>
      <c r="J100" s="9">
        <v>12.797940000000001</v>
      </c>
      <c r="K100" s="9">
        <v>0</v>
      </c>
      <c r="L100" s="9" t="s">
        <v>115</v>
      </c>
      <c r="M100" s="9">
        <v>12.797940000000001</v>
      </c>
      <c r="N100" s="15">
        <v>2.4000000000000001E-5</v>
      </c>
      <c r="O100" s="16">
        <v>0</v>
      </c>
      <c r="Q100" t="b">
        <f t="shared" si="1"/>
        <v>0</v>
      </c>
    </row>
    <row r="101" spans="2:17" x14ac:dyDescent="0.25">
      <c r="B101" s="7">
        <v>106</v>
      </c>
      <c r="C101" s="14" t="s">
        <v>109</v>
      </c>
      <c r="D101" s="9">
        <v>0</v>
      </c>
      <c r="E101" s="9">
        <v>49.052930000000003</v>
      </c>
      <c r="F101" s="9">
        <v>0</v>
      </c>
      <c r="G101" s="10" t="s">
        <v>0</v>
      </c>
      <c r="H101" s="10" t="s">
        <v>0</v>
      </c>
      <c r="I101" s="10" t="s">
        <v>0</v>
      </c>
      <c r="J101" s="9">
        <v>0.73609000000000002</v>
      </c>
      <c r="K101" s="9">
        <v>0</v>
      </c>
      <c r="L101" s="9" t="s">
        <v>115</v>
      </c>
      <c r="M101" s="9">
        <v>0.73609000000000002</v>
      </c>
      <c r="N101" s="15">
        <v>9.9999999999999995E-7</v>
      </c>
      <c r="O101" s="16">
        <v>0</v>
      </c>
      <c r="Q101" t="b">
        <f t="shared" si="1"/>
        <v>0</v>
      </c>
    </row>
    <row r="102" spans="2:17" x14ac:dyDescent="0.25">
      <c r="B102" s="7">
        <v>107</v>
      </c>
      <c r="C102" s="14" t="s">
        <v>110</v>
      </c>
      <c r="D102" s="9">
        <v>0</v>
      </c>
      <c r="E102" s="9">
        <v>107.11953</v>
      </c>
      <c r="F102" s="9">
        <v>0</v>
      </c>
      <c r="G102" s="10" t="s">
        <v>0</v>
      </c>
      <c r="H102" s="10" t="s">
        <v>0</v>
      </c>
      <c r="I102" s="10" t="s">
        <v>0</v>
      </c>
      <c r="J102" s="9">
        <v>1.3857600000000001</v>
      </c>
      <c r="K102" s="9">
        <v>0</v>
      </c>
      <c r="L102" s="9" t="s">
        <v>115</v>
      </c>
      <c r="M102" s="9">
        <v>1.3857600000000001</v>
      </c>
      <c r="N102" s="15">
        <v>3.0000000000000001E-6</v>
      </c>
      <c r="O102" s="16">
        <v>0</v>
      </c>
      <c r="Q102" t="b">
        <f t="shared" si="1"/>
        <v>0</v>
      </c>
    </row>
    <row r="103" spans="2:17" x14ac:dyDescent="0.25">
      <c r="B103" s="7">
        <v>108</v>
      </c>
      <c r="C103" s="14" t="s">
        <v>111</v>
      </c>
      <c r="D103" s="9">
        <v>0</v>
      </c>
      <c r="E103" s="9">
        <v>796.60194000000001</v>
      </c>
      <c r="F103" s="9">
        <v>0</v>
      </c>
      <c r="G103" s="10" t="s">
        <v>0</v>
      </c>
      <c r="H103" s="10" t="s">
        <v>0</v>
      </c>
      <c r="I103" s="10" t="s">
        <v>0</v>
      </c>
      <c r="J103" s="9">
        <v>16.89113</v>
      </c>
      <c r="K103" s="9">
        <v>0</v>
      </c>
      <c r="L103" s="9" t="s">
        <v>115</v>
      </c>
      <c r="M103" s="9">
        <v>16.89113</v>
      </c>
      <c r="N103" s="15">
        <v>3.1999999999999999E-5</v>
      </c>
      <c r="O103" s="16">
        <v>0</v>
      </c>
      <c r="Q103" t="b">
        <f t="shared" si="1"/>
        <v>0</v>
      </c>
    </row>
    <row r="104" spans="2:17" x14ac:dyDescent="0.25">
      <c r="B104" s="7">
        <v>20</v>
      </c>
      <c r="C104" s="14" t="s">
        <v>16</v>
      </c>
      <c r="D104" s="9">
        <v>3230686.7892399998</v>
      </c>
      <c r="E104" s="9">
        <v>20546573.70978</v>
      </c>
      <c r="F104" s="9">
        <v>2283473.6172099998</v>
      </c>
      <c r="G104" s="10" t="s">
        <v>0</v>
      </c>
      <c r="H104" s="10" t="s">
        <v>0</v>
      </c>
      <c r="I104" s="10" t="s">
        <v>0</v>
      </c>
      <c r="J104" s="9">
        <v>521451.55391000002</v>
      </c>
      <c r="K104" s="9">
        <v>13308.64999</v>
      </c>
      <c r="L104" s="9">
        <v>0</v>
      </c>
      <c r="M104" s="9">
        <v>534760.20389999996</v>
      </c>
      <c r="N104" s="15"/>
      <c r="O104" s="16"/>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2FA9-18F0-4FA1-AB06-36D3C5142F99}">
  <dimension ref="A1:C8"/>
  <sheetViews>
    <sheetView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731</v>
      </c>
      <c r="B2" s="245"/>
      <c r="C2" s="246"/>
    </row>
    <row r="3" spans="1:3" x14ac:dyDescent="0.2">
      <c r="A3" s="253"/>
      <c r="B3" s="254"/>
      <c r="C3" s="43" t="s">
        <v>634</v>
      </c>
    </row>
    <row r="4" spans="1:3" ht="21" x14ac:dyDescent="0.2">
      <c r="A4" s="17" t="s">
        <v>620</v>
      </c>
      <c r="B4" s="18" t="s">
        <v>635</v>
      </c>
      <c r="C4" s="45" t="s">
        <v>1418</v>
      </c>
    </row>
    <row r="5" spans="1:3" ht="21" x14ac:dyDescent="0.2">
      <c r="A5" s="17" t="s">
        <v>621</v>
      </c>
      <c r="B5" s="18" t="s">
        <v>636</v>
      </c>
      <c r="C5" s="18" t="s">
        <v>1281</v>
      </c>
    </row>
    <row r="6" spans="1:3" ht="21" x14ac:dyDescent="0.2">
      <c r="A6" s="17" t="s">
        <v>622</v>
      </c>
      <c r="B6" s="18" t="s">
        <v>637</v>
      </c>
      <c r="C6" s="45" t="s">
        <v>1419</v>
      </c>
    </row>
    <row r="7" spans="1:3" ht="31.5" x14ac:dyDescent="0.2">
      <c r="A7" s="17" t="s">
        <v>623</v>
      </c>
      <c r="B7" s="18" t="s">
        <v>638</v>
      </c>
      <c r="C7" s="18" t="s">
        <v>1282</v>
      </c>
    </row>
    <row r="8" spans="1:3" ht="21" x14ac:dyDescent="0.2">
      <c r="A8" s="17" t="s">
        <v>624</v>
      </c>
      <c r="B8" s="18" t="s">
        <v>639</v>
      </c>
      <c r="C8" s="45" t="s">
        <v>1283</v>
      </c>
    </row>
  </sheetData>
  <mergeCells count="2">
    <mergeCell ref="A3:B3"/>
    <mergeCell ref="A2:C2"/>
  </mergeCells>
  <hyperlinks>
    <hyperlink ref="A1" location="Forside!A1" display="Tilbage til forside" xr:uid="{9BFE5454-4A92-402A-A2D5-1868A0619CE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C67C-E61F-4E2E-AA3F-B6C24D6F46B8}">
  <dimension ref="A1:C5"/>
  <sheetViews>
    <sheetView zoomScaleNormal="100" workbookViewId="0"/>
  </sheetViews>
  <sheetFormatPr defaultRowHeight="14.25" x14ac:dyDescent="0.2"/>
  <cols>
    <col min="1" max="1" width="9.140625" style="21" customWidth="1"/>
    <col min="2" max="2" width="94.85546875" style="21" customWidth="1"/>
    <col min="3" max="3" width="94.85546875" style="96" customWidth="1"/>
    <col min="4" max="16384" width="9.140625" style="21"/>
  </cols>
  <sheetData>
    <row r="1" spans="1:3" s="23" customFormat="1" ht="15" x14ac:dyDescent="0.25">
      <c r="A1" s="94" t="s">
        <v>1042</v>
      </c>
      <c r="C1" s="95"/>
    </row>
    <row r="2" spans="1:3" ht="25.5" customHeight="1" x14ac:dyDescent="0.2">
      <c r="A2" s="244" t="s">
        <v>732</v>
      </c>
      <c r="B2" s="245"/>
      <c r="C2" s="246"/>
    </row>
    <row r="3" spans="1:3" x14ac:dyDescent="0.2">
      <c r="A3" s="253"/>
      <c r="B3" s="254"/>
      <c r="C3" s="43" t="s">
        <v>634</v>
      </c>
    </row>
    <row r="4" spans="1:3" ht="31.5" x14ac:dyDescent="0.2">
      <c r="A4" s="17" t="s">
        <v>620</v>
      </c>
      <c r="B4" s="18" t="s">
        <v>640</v>
      </c>
      <c r="C4" s="18" t="s">
        <v>1321</v>
      </c>
    </row>
    <row r="5" spans="1:3" ht="21" x14ac:dyDescent="0.2">
      <c r="A5" s="17" t="s">
        <v>678</v>
      </c>
      <c r="B5" s="18" t="s">
        <v>641</v>
      </c>
      <c r="C5" s="18" t="s">
        <v>1122</v>
      </c>
    </row>
  </sheetData>
  <mergeCells count="2">
    <mergeCell ref="A3:B3"/>
    <mergeCell ref="A2:C2"/>
  </mergeCells>
  <hyperlinks>
    <hyperlink ref="A1" location="Forside!A1" display="Tilbage til forside" xr:uid="{61226A97-CD91-4BE1-9054-EF5F1A89D72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623E-1142-44C9-9904-83D0D24DD4ED}">
  <dimension ref="A1:L32"/>
  <sheetViews>
    <sheetView workbookViewId="0">
      <selection activeCell="E9" sqref="E9"/>
    </sheetView>
  </sheetViews>
  <sheetFormatPr defaultRowHeight="14.25" x14ac:dyDescent="0.2"/>
  <cols>
    <col min="1" max="1" width="9.140625" style="21" customWidth="1"/>
    <col min="2" max="2" width="80.5703125" style="21" customWidth="1"/>
    <col min="3" max="9" width="24.5703125" style="22" customWidth="1"/>
    <col min="10" max="16384" width="9.140625" style="21"/>
  </cols>
  <sheetData>
    <row r="1" spans="1:12" s="23" customFormat="1" ht="15" x14ac:dyDescent="0.25">
      <c r="A1" s="94" t="s">
        <v>1042</v>
      </c>
    </row>
    <row r="2" spans="1:12" ht="26.25" customHeight="1" x14ac:dyDescent="0.2">
      <c r="A2" s="244" t="s">
        <v>1203</v>
      </c>
      <c r="B2" s="245"/>
      <c r="C2" s="245"/>
      <c r="D2" s="245"/>
      <c r="E2" s="245"/>
      <c r="F2" s="245"/>
      <c r="G2" s="245"/>
      <c r="H2" s="245"/>
      <c r="I2" s="246"/>
    </row>
    <row r="3" spans="1:12" x14ac:dyDescent="0.2">
      <c r="A3" s="255" t="s">
        <v>223</v>
      </c>
      <c r="B3" s="256"/>
      <c r="C3" s="259" t="s">
        <v>1206</v>
      </c>
      <c r="D3" s="259" t="s">
        <v>1207</v>
      </c>
      <c r="E3" s="261" t="s">
        <v>1208</v>
      </c>
      <c r="F3" s="262"/>
      <c r="G3" s="262"/>
      <c r="H3" s="262"/>
      <c r="I3" s="263"/>
    </row>
    <row r="4" spans="1:12" ht="42" x14ac:dyDescent="0.2">
      <c r="A4" s="257"/>
      <c r="B4" s="258"/>
      <c r="C4" s="260"/>
      <c r="D4" s="260"/>
      <c r="E4" s="177" t="s">
        <v>1209</v>
      </c>
      <c r="F4" s="177" t="s">
        <v>1213</v>
      </c>
      <c r="G4" s="177" t="s">
        <v>1210</v>
      </c>
      <c r="H4" s="177" t="s">
        <v>1211</v>
      </c>
      <c r="I4" s="177" t="s">
        <v>1212</v>
      </c>
    </row>
    <row r="5" spans="1:12" x14ac:dyDescent="0.2">
      <c r="A5" s="241" t="s">
        <v>1204</v>
      </c>
      <c r="B5" s="242"/>
      <c r="C5" s="242"/>
      <c r="D5" s="242"/>
      <c r="E5" s="242"/>
      <c r="F5" s="242"/>
      <c r="G5" s="242"/>
      <c r="H5" s="242"/>
      <c r="I5" s="243"/>
      <c r="J5" s="27"/>
      <c r="K5" s="27"/>
      <c r="L5" s="27"/>
    </row>
    <row r="6" spans="1:12" x14ac:dyDescent="0.2">
      <c r="A6" s="213">
        <v>1</v>
      </c>
      <c r="B6" s="49" t="s">
        <v>1446</v>
      </c>
      <c r="C6" s="19">
        <v>13203522</v>
      </c>
      <c r="D6" s="147">
        <v>13203522</v>
      </c>
      <c r="E6" s="147">
        <v>13203522</v>
      </c>
      <c r="F6" s="147" t="s">
        <v>1424</v>
      </c>
      <c r="G6" s="147" t="s">
        <v>1424</v>
      </c>
      <c r="H6" s="147" t="s">
        <v>1424</v>
      </c>
      <c r="I6" s="147" t="s">
        <v>1424</v>
      </c>
      <c r="J6" s="27"/>
      <c r="K6" s="27"/>
      <c r="L6" s="27"/>
    </row>
    <row r="7" spans="1:12" x14ac:dyDescent="0.2">
      <c r="A7" s="213">
        <v>2</v>
      </c>
      <c r="B7" s="49" t="s">
        <v>1425</v>
      </c>
      <c r="C7" s="19">
        <v>322684</v>
      </c>
      <c r="D7" s="34">
        <v>322684</v>
      </c>
      <c r="E7" s="34">
        <v>322684</v>
      </c>
      <c r="F7" s="34" t="s">
        <v>1424</v>
      </c>
      <c r="G7" s="34" t="s">
        <v>1424</v>
      </c>
      <c r="H7" s="34" t="s">
        <v>1424</v>
      </c>
      <c r="I7" s="34" t="s">
        <v>1424</v>
      </c>
      <c r="J7" s="27"/>
      <c r="K7" s="27"/>
      <c r="L7" s="27"/>
    </row>
    <row r="8" spans="1:12" x14ac:dyDescent="0.2">
      <c r="A8" s="213">
        <v>3</v>
      </c>
      <c r="B8" s="49" t="s">
        <v>1426</v>
      </c>
      <c r="C8" s="19">
        <v>14110012</v>
      </c>
      <c r="D8" s="34">
        <v>14110012</v>
      </c>
      <c r="E8" s="34">
        <v>14110012</v>
      </c>
      <c r="F8" s="34" t="s">
        <v>1424</v>
      </c>
      <c r="G8" s="34" t="s">
        <v>1424</v>
      </c>
      <c r="H8" s="34" t="s">
        <v>1424</v>
      </c>
      <c r="I8" s="34" t="s">
        <v>1424</v>
      </c>
      <c r="J8" s="27"/>
      <c r="K8" s="27"/>
      <c r="L8" s="27"/>
    </row>
    <row r="9" spans="1:12" x14ac:dyDescent="0.2">
      <c r="A9" s="213">
        <v>4</v>
      </c>
      <c r="B9" s="49" t="s">
        <v>1427</v>
      </c>
      <c r="C9" s="19">
        <v>1489430</v>
      </c>
      <c r="D9" s="34">
        <v>1489430</v>
      </c>
      <c r="E9" s="34" t="s">
        <v>1424</v>
      </c>
      <c r="F9" s="34" t="s">
        <v>1424</v>
      </c>
      <c r="G9" s="34" t="s">
        <v>1424</v>
      </c>
      <c r="H9" s="34">
        <v>1489430</v>
      </c>
      <c r="I9" s="34" t="s">
        <v>1424</v>
      </c>
      <c r="J9" s="27"/>
      <c r="K9" s="27"/>
      <c r="L9" s="27"/>
    </row>
    <row r="10" spans="1:12" x14ac:dyDescent="0.2">
      <c r="A10" s="213">
        <v>5</v>
      </c>
      <c r="B10" s="49" t="s">
        <v>1428</v>
      </c>
      <c r="C10" s="19">
        <v>200129</v>
      </c>
      <c r="D10" s="34">
        <v>200129</v>
      </c>
      <c r="E10" s="34">
        <v>147882</v>
      </c>
      <c r="F10" s="34" t="s">
        <v>1424</v>
      </c>
      <c r="G10" s="34" t="s">
        <v>1424</v>
      </c>
      <c r="H10" s="34">
        <v>52247</v>
      </c>
      <c r="I10" s="34" t="s">
        <v>1424</v>
      </c>
      <c r="J10" s="27"/>
      <c r="K10" s="27"/>
      <c r="L10" s="27"/>
    </row>
    <row r="11" spans="1:12" x14ac:dyDescent="0.2">
      <c r="A11" s="213">
        <v>6</v>
      </c>
      <c r="B11" s="49" t="s">
        <v>1429</v>
      </c>
      <c r="C11" s="19">
        <v>17330</v>
      </c>
      <c r="D11" s="34">
        <v>17330</v>
      </c>
      <c r="E11" s="34">
        <v>17330</v>
      </c>
      <c r="F11" s="34" t="s">
        <v>1424</v>
      </c>
      <c r="G11" s="34" t="s">
        <v>1424</v>
      </c>
      <c r="H11" s="34" t="s">
        <v>1424</v>
      </c>
      <c r="I11" s="34" t="s">
        <v>1424</v>
      </c>
      <c r="J11" s="27"/>
      <c r="K11" s="27"/>
      <c r="L11" s="27"/>
    </row>
    <row r="12" spans="1:12" x14ac:dyDescent="0.2">
      <c r="A12" s="213">
        <v>7</v>
      </c>
      <c r="B12" s="49" t="s">
        <v>1430</v>
      </c>
      <c r="C12" s="19">
        <v>120942</v>
      </c>
      <c r="D12" s="34">
        <v>120942</v>
      </c>
      <c r="E12" s="34" t="s">
        <v>1424</v>
      </c>
      <c r="F12" s="34" t="s">
        <v>1424</v>
      </c>
      <c r="G12" s="34" t="s">
        <v>1424</v>
      </c>
      <c r="H12" s="34" t="s">
        <v>1424</v>
      </c>
      <c r="I12" s="34">
        <v>120942</v>
      </c>
      <c r="J12" s="27"/>
      <c r="K12" s="27"/>
      <c r="L12" s="27"/>
    </row>
    <row r="13" spans="1:12" x14ac:dyDescent="0.2">
      <c r="A13" s="213">
        <v>8</v>
      </c>
      <c r="B13" s="49" t="s">
        <v>1431</v>
      </c>
      <c r="C13" s="19">
        <v>249984</v>
      </c>
      <c r="D13" s="34">
        <v>249984</v>
      </c>
      <c r="E13" s="34">
        <v>249984</v>
      </c>
      <c r="F13" s="34" t="s">
        <v>1424</v>
      </c>
      <c r="G13" s="34" t="s">
        <v>1424</v>
      </c>
      <c r="H13" s="34" t="s">
        <v>1424</v>
      </c>
      <c r="I13" s="34" t="s">
        <v>1424</v>
      </c>
      <c r="J13" s="27"/>
      <c r="K13" s="27"/>
      <c r="L13" s="27"/>
    </row>
    <row r="14" spans="1:12" x14ac:dyDescent="0.2">
      <c r="A14" s="213">
        <v>9</v>
      </c>
      <c r="B14" s="49" t="s">
        <v>1432</v>
      </c>
      <c r="C14" s="19">
        <v>25602</v>
      </c>
      <c r="D14" s="34">
        <v>25602</v>
      </c>
      <c r="E14" s="34">
        <v>25602</v>
      </c>
      <c r="F14" s="34" t="s">
        <v>1424</v>
      </c>
      <c r="G14" s="34" t="s">
        <v>1424</v>
      </c>
      <c r="H14" s="34" t="s">
        <v>1424</v>
      </c>
      <c r="I14" s="34" t="s">
        <v>1424</v>
      </c>
      <c r="J14" s="27"/>
      <c r="K14" s="27"/>
      <c r="L14" s="27"/>
    </row>
    <row r="15" spans="1:12" s="27" customFormat="1" x14ac:dyDescent="0.2">
      <c r="A15" s="213">
        <v>10</v>
      </c>
      <c r="B15" s="49" t="s">
        <v>1433</v>
      </c>
      <c r="C15" s="19">
        <v>5300</v>
      </c>
      <c r="D15" s="34">
        <v>5300</v>
      </c>
      <c r="E15" s="34">
        <v>5300</v>
      </c>
      <c r="F15" s="34" t="s">
        <v>1424</v>
      </c>
      <c r="G15" s="34" t="s">
        <v>1424</v>
      </c>
      <c r="H15" s="34" t="s">
        <v>1424</v>
      </c>
      <c r="I15" s="34" t="s">
        <v>1424</v>
      </c>
    </row>
    <row r="16" spans="1:12" s="27" customFormat="1" x14ac:dyDescent="0.2">
      <c r="A16" s="213">
        <v>11</v>
      </c>
      <c r="B16" s="49" t="s">
        <v>928</v>
      </c>
      <c r="C16" s="19">
        <v>244806</v>
      </c>
      <c r="D16" s="19">
        <v>244806</v>
      </c>
      <c r="E16" s="19">
        <v>139396</v>
      </c>
      <c r="F16" s="19">
        <v>87824</v>
      </c>
      <c r="G16" s="19" t="s">
        <v>1424</v>
      </c>
      <c r="H16" s="19">
        <v>17586</v>
      </c>
      <c r="I16" s="19" t="s">
        <v>1424</v>
      </c>
    </row>
    <row r="17" spans="1:12" s="32" customFormat="1" x14ac:dyDescent="0.2">
      <c r="A17" s="214">
        <v>12</v>
      </c>
      <c r="B17" s="215" t="s">
        <v>643</v>
      </c>
      <c r="C17" s="37">
        <v>30022290</v>
      </c>
      <c r="D17" s="125">
        <v>30022290</v>
      </c>
      <c r="E17" s="125">
        <v>28254261</v>
      </c>
      <c r="F17" s="125">
        <v>87824</v>
      </c>
      <c r="G17" s="125" t="s">
        <v>1424</v>
      </c>
      <c r="H17" s="125">
        <v>1559263</v>
      </c>
      <c r="I17" s="125">
        <v>120942</v>
      </c>
      <c r="J17" s="33"/>
      <c r="K17" s="33"/>
      <c r="L17" s="33"/>
    </row>
    <row r="18" spans="1:12" x14ac:dyDescent="0.2">
      <c r="A18" s="241" t="s">
        <v>1205</v>
      </c>
      <c r="B18" s="242"/>
      <c r="C18" s="242"/>
      <c r="D18" s="242"/>
      <c r="E18" s="242"/>
      <c r="F18" s="242"/>
      <c r="G18" s="242"/>
      <c r="H18" s="242"/>
      <c r="I18" s="243"/>
    </row>
    <row r="19" spans="1:12" x14ac:dyDescent="0.2">
      <c r="A19" s="213">
        <v>1</v>
      </c>
      <c r="B19" s="49" t="s">
        <v>1434</v>
      </c>
      <c r="C19" s="19">
        <v>151553</v>
      </c>
      <c r="D19" s="19">
        <v>151553</v>
      </c>
      <c r="E19" s="19" t="s">
        <v>1424</v>
      </c>
      <c r="F19" s="19" t="s">
        <v>1424</v>
      </c>
      <c r="G19" s="19" t="s">
        <v>1424</v>
      </c>
      <c r="H19" s="19" t="s">
        <v>1424</v>
      </c>
      <c r="I19" s="19">
        <v>151553</v>
      </c>
    </row>
    <row r="20" spans="1:12" x14ac:dyDescent="0.2">
      <c r="A20" s="213">
        <v>2</v>
      </c>
      <c r="B20" s="49" t="s">
        <v>1435</v>
      </c>
      <c r="C20" s="19">
        <v>26288911</v>
      </c>
      <c r="D20" s="19">
        <v>26288911</v>
      </c>
      <c r="E20" s="19" t="s">
        <v>1424</v>
      </c>
      <c r="F20" s="19" t="s">
        <v>1424</v>
      </c>
      <c r="G20" s="19" t="s">
        <v>1424</v>
      </c>
      <c r="H20" s="19" t="s">
        <v>1424</v>
      </c>
      <c r="I20" s="19">
        <v>26288911</v>
      </c>
    </row>
    <row r="21" spans="1:12" x14ac:dyDescent="0.2">
      <c r="A21" s="213">
        <v>3</v>
      </c>
      <c r="B21" s="49" t="s">
        <v>1436</v>
      </c>
      <c r="C21" s="19">
        <v>550000</v>
      </c>
      <c r="D21" s="19">
        <v>550000</v>
      </c>
      <c r="E21" s="19" t="s">
        <v>1424</v>
      </c>
      <c r="F21" s="19" t="s">
        <v>1424</v>
      </c>
      <c r="G21" s="19" t="s">
        <v>1424</v>
      </c>
      <c r="H21" s="19" t="s">
        <v>1424</v>
      </c>
      <c r="I21" s="19">
        <v>550000</v>
      </c>
    </row>
    <row r="22" spans="1:12" x14ac:dyDescent="0.2">
      <c r="A22" s="213">
        <v>4</v>
      </c>
      <c r="B22" s="49" t="s">
        <v>1437</v>
      </c>
      <c r="C22" s="19" t="s">
        <v>1424</v>
      </c>
      <c r="D22" s="19" t="s">
        <v>1424</v>
      </c>
      <c r="E22" s="19" t="s">
        <v>1424</v>
      </c>
      <c r="F22" s="19" t="s">
        <v>1424</v>
      </c>
      <c r="G22" s="19" t="s">
        <v>1424</v>
      </c>
      <c r="H22" s="19" t="s">
        <v>1424</v>
      </c>
      <c r="I22" s="19" t="s">
        <v>1424</v>
      </c>
      <c r="J22" s="27"/>
      <c r="K22" s="27"/>
      <c r="L22" s="27"/>
    </row>
    <row r="23" spans="1:12" x14ac:dyDescent="0.2">
      <c r="A23" s="213">
        <v>5</v>
      </c>
      <c r="B23" s="49" t="s">
        <v>1438</v>
      </c>
      <c r="C23" s="19">
        <v>481205</v>
      </c>
      <c r="D23" s="19">
        <v>481205</v>
      </c>
      <c r="E23" s="19" t="s">
        <v>1424</v>
      </c>
      <c r="F23" s="19">
        <v>867</v>
      </c>
      <c r="G23" s="19" t="s">
        <v>1424</v>
      </c>
      <c r="H23" s="19" t="s">
        <v>1424</v>
      </c>
      <c r="I23" s="19">
        <v>480338</v>
      </c>
      <c r="J23" s="27"/>
      <c r="K23" s="27"/>
      <c r="L23" s="27"/>
    </row>
    <row r="24" spans="1:12" x14ac:dyDescent="0.2">
      <c r="A24" s="213">
        <v>6</v>
      </c>
      <c r="B24" s="49" t="s">
        <v>1439</v>
      </c>
      <c r="C24" s="19">
        <v>732</v>
      </c>
      <c r="D24" s="19">
        <v>732</v>
      </c>
      <c r="E24" s="19" t="s">
        <v>1424</v>
      </c>
      <c r="F24" s="19" t="s">
        <v>1424</v>
      </c>
      <c r="G24" s="19" t="s">
        <v>1424</v>
      </c>
      <c r="H24" s="19" t="s">
        <v>1424</v>
      </c>
      <c r="I24" s="19">
        <v>732</v>
      </c>
      <c r="J24" s="27"/>
      <c r="K24" s="27"/>
      <c r="L24" s="27"/>
    </row>
    <row r="25" spans="1:12" s="32" customFormat="1" x14ac:dyDescent="0.2">
      <c r="A25" s="213">
        <v>7</v>
      </c>
      <c r="B25" s="49" t="s">
        <v>1440</v>
      </c>
      <c r="C25" s="19">
        <v>7983</v>
      </c>
      <c r="D25" s="19">
        <v>7983</v>
      </c>
      <c r="E25" s="19" t="s">
        <v>1424</v>
      </c>
      <c r="F25" s="19" t="s">
        <v>1424</v>
      </c>
      <c r="G25" s="19" t="s">
        <v>1424</v>
      </c>
      <c r="H25" s="19" t="s">
        <v>1424</v>
      </c>
      <c r="I25" s="19">
        <v>7983</v>
      </c>
      <c r="J25" s="33"/>
      <c r="K25" s="33"/>
      <c r="L25" s="33"/>
    </row>
    <row r="26" spans="1:12" x14ac:dyDescent="0.2">
      <c r="A26" s="213">
        <v>8</v>
      </c>
      <c r="B26" s="49" t="s">
        <v>1441</v>
      </c>
      <c r="C26" s="19">
        <v>1941</v>
      </c>
      <c r="D26" s="19">
        <v>1941</v>
      </c>
      <c r="E26" s="19" t="s">
        <v>1424</v>
      </c>
      <c r="F26" s="19" t="s">
        <v>1424</v>
      </c>
      <c r="G26" s="19" t="s">
        <v>1424</v>
      </c>
      <c r="H26" s="19" t="s">
        <v>1424</v>
      </c>
      <c r="I26" s="19">
        <v>1941</v>
      </c>
    </row>
    <row r="27" spans="1:12" x14ac:dyDescent="0.2">
      <c r="A27" s="213">
        <v>9</v>
      </c>
      <c r="B27" s="49" t="s">
        <v>1442</v>
      </c>
      <c r="C27" s="19">
        <v>7379</v>
      </c>
      <c r="D27" s="19">
        <v>7379</v>
      </c>
      <c r="E27" s="19" t="s">
        <v>1424</v>
      </c>
      <c r="F27" s="19" t="s">
        <v>1424</v>
      </c>
      <c r="G27" s="19" t="s">
        <v>1424</v>
      </c>
      <c r="H27" s="19" t="s">
        <v>1424</v>
      </c>
      <c r="I27" s="19">
        <v>7379</v>
      </c>
    </row>
    <row r="28" spans="1:12" x14ac:dyDescent="0.2">
      <c r="A28" s="213">
        <v>10</v>
      </c>
      <c r="B28" s="49" t="s">
        <v>1443</v>
      </c>
      <c r="C28" s="19">
        <v>11041</v>
      </c>
      <c r="D28" s="19">
        <v>11041</v>
      </c>
      <c r="E28" s="19" t="s">
        <v>1424</v>
      </c>
      <c r="F28" s="19" t="s">
        <v>1424</v>
      </c>
      <c r="G28" s="19" t="s">
        <v>1424</v>
      </c>
      <c r="H28" s="19" t="s">
        <v>1424</v>
      </c>
      <c r="I28" s="19">
        <v>11041</v>
      </c>
    </row>
    <row r="29" spans="1:12" x14ac:dyDescent="0.2">
      <c r="A29" s="213">
        <v>11</v>
      </c>
      <c r="B29" s="49" t="s">
        <v>1444</v>
      </c>
      <c r="C29" s="19">
        <v>100000</v>
      </c>
      <c r="D29" s="19">
        <v>100000</v>
      </c>
      <c r="E29" s="19" t="s">
        <v>1424</v>
      </c>
      <c r="F29" s="19" t="s">
        <v>1424</v>
      </c>
      <c r="G29" s="19" t="s">
        <v>1424</v>
      </c>
      <c r="H29" s="19" t="s">
        <v>1424</v>
      </c>
      <c r="I29" s="19">
        <v>100000</v>
      </c>
    </row>
    <row r="30" spans="1:12" s="32" customFormat="1" x14ac:dyDescent="0.2">
      <c r="A30" s="214">
        <v>12</v>
      </c>
      <c r="B30" s="215" t="s">
        <v>644</v>
      </c>
      <c r="C30" s="37">
        <v>27600745</v>
      </c>
      <c r="D30" s="37">
        <v>27600745</v>
      </c>
      <c r="E30" s="37" t="s">
        <v>1424</v>
      </c>
      <c r="F30" s="37">
        <v>867</v>
      </c>
      <c r="G30" s="37" t="s">
        <v>1424</v>
      </c>
      <c r="H30" s="37" t="s">
        <v>1424</v>
      </c>
      <c r="I30" s="37">
        <v>27599878</v>
      </c>
    </row>
    <row r="32" spans="1:12" x14ac:dyDescent="0.2">
      <c r="B32" s="27"/>
    </row>
  </sheetData>
  <mergeCells count="7">
    <mergeCell ref="A2:I2"/>
    <mergeCell ref="A3:B4"/>
    <mergeCell ref="A5:I5"/>
    <mergeCell ref="A18:I18"/>
    <mergeCell ref="C3:C4"/>
    <mergeCell ref="D3:D4"/>
    <mergeCell ref="E3:I3"/>
  </mergeCells>
  <hyperlinks>
    <hyperlink ref="A1" location="Forside!A1" display="Tilbage til forside" xr:uid="{BBBB3576-CD93-4CEA-95DF-90EA8000344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F662B-FE43-4F24-A87A-D1A799F9CAA7}">
  <dimension ref="A1:J16"/>
  <sheetViews>
    <sheetView workbookViewId="0"/>
  </sheetViews>
  <sheetFormatPr defaultRowHeight="14.25" x14ac:dyDescent="0.2"/>
  <cols>
    <col min="1" max="1" width="9.140625" style="21" customWidth="1"/>
    <col min="2" max="2" width="85.42578125" style="21" customWidth="1"/>
    <col min="3" max="7" width="24.5703125" style="22" customWidth="1"/>
    <col min="8" max="16384" width="9.140625" style="21"/>
  </cols>
  <sheetData>
    <row r="1" spans="1:10" s="23" customFormat="1" ht="15" x14ac:dyDescent="0.25">
      <c r="A1" s="94" t="s">
        <v>1042</v>
      </c>
    </row>
    <row r="2" spans="1:10" ht="26.25" customHeight="1" x14ac:dyDescent="0.2">
      <c r="A2" s="244" t="s">
        <v>1214</v>
      </c>
      <c r="B2" s="245"/>
      <c r="C2" s="245"/>
      <c r="D2" s="245"/>
      <c r="E2" s="245"/>
      <c r="F2" s="245"/>
      <c r="G2" s="245"/>
    </row>
    <row r="3" spans="1:10" x14ac:dyDescent="0.2">
      <c r="A3" s="255" t="s">
        <v>223</v>
      </c>
      <c r="B3" s="256"/>
      <c r="C3" s="259" t="s">
        <v>16</v>
      </c>
      <c r="D3" s="261" t="s">
        <v>1215</v>
      </c>
      <c r="E3" s="262"/>
      <c r="F3" s="262"/>
      <c r="G3" s="262"/>
    </row>
    <row r="4" spans="1:10" ht="21" x14ac:dyDescent="0.2">
      <c r="A4" s="257"/>
      <c r="B4" s="258"/>
      <c r="C4" s="260"/>
      <c r="D4" s="177" t="s">
        <v>1217</v>
      </c>
      <c r="E4" s="177" t="s">
        <v>1216</v>
      </c>
      <c r="F4" s="177" t="s">
        <v>1218</v>
      </c>
      <c r="G4" s="177" t="s">
        <v>1219</v>
      </c>
    </row>
    <row r="5" spans="1:10" ht="21" x14ac:dyDescent="0.2">
      <c r="A5" s="29">
        <v>1</v>
      </c>
      <c r="B5" s="30" t="s">
        <v>1220</v>
      </c>
      <c r="C5" s="37">
        <v>30022290</v>
      </c>
      <c r="D5" s="148">
        <v>28254261</v>
      </c>
      <c r="E5" s="148" t="s">
        <v>1424</v>
      </c>
      <c r="F5" s="148">
        <v>87824</v>
      </c>
      <c r="G5" s="148">
        <v>1559263</v>
      </c>
      <c r="H5" s="27"/>
      <c r="I5" s="27"/>
      <c r="J5" s="27"/>
    </row>
    <row r="6" spans="1:10" ht="21" x14ac:dyDescent="0.2">
      <c r="A6" s="29">
        <v>2</v>
      </c>
      <c r="B6" s="30" t="s">
        <v>1221</v>
      </c>
      <c r="C6" s="37">
        <v>27600745</v>
      </c>
      <c r="D6" s="125" t="s">
        <v>1424</v>
      </c>
      <c r="E6" s="125" t="s">
        <v>1424</v>
      </c>
      <c r="F6" s="125">
        <v>867</v>
      </c>
      <c r="G6" s="125" t="s">
        <v>1424</v>
      </c>
      <c r="H6" s="27"/>
      <c r="I6" s="27"/>
      <c r="J6" s="27"/>
    </row>
    <row r="7" spans="1:10" x14ac:dyDescent="0.2">
      <c r="A7" s="29">
        <v>3</v>
      </c>
      <c r="B7" s="30" t="s">
        <v>1222</v>
      </c>
      <c r="C7" s="37">
        <v>2421545</v>
      </c>
      <c r="D7" s="125">
        <v>28254261</v>
      </c>
      <c r="E7" s="125" t="s">
        <v>1424</v>
      </c>
      <c r="F7" s="125">
        <v>86957</v>
      </c>
      <c r="G7" s="125">
        <v>1559263</v>
      </c>
      <c r="H7" s="27"/>
      <c r="I7" s="27"/>
      <c r="J7" s="27"/>
    </row>
    <row r="8" spans="1:10" x14ac:dyDescent="0.2">
      <c r="A8" s="29">
        <v>4</v>
      </c>
      <c r="B8" s="30" t="s">
        <v>1223</v>
      </c>
      <c r="C8" s="37" t="s">
        <v>1424</v>
      </c>
      <c r="D8" s="125">
        <v>11279398</v>
      </c>
      <c r="E8" s="125" t="s">
        <v>1424</v>
      </c>
      <c r="F8" s="125" t="s">
        <v>1424</v>
      </c>
      <c r="G8" s="184"/>
      <c r="H8" s="27"/>
      <c r="I8" s="27"/>
      <c r="J8" s="27"/>
    </row>
    <row r="9" spans="1:10" x14ac:dyDescent="0.2">
      <c r="A9" s="46">
        <v>5</v>
      </c>
      <c r="B9" s="40" t="s">
        <v>1224</v>
      </c>
      <c r="C9" s="181" t="s">
        <v>1424</v>
      </c>
      <c r="D9" s="182" t="s">
        <v>1424</v>
      </c>
      <c r="E9" s="182" t="s">
        <v>1424</v>
      </c>
      <c r="F9" s="182" t="s">
        <v>1424</v>
      </c>
      <c r="G9" s="184"/>
      <c r="H9" s="27"/>
      <c r="I9" s="27"/>
      <c r="J9" s="27"/>
    </row>
    <row r="10" spans="1:10" x14ac:dyDescent="0.2">
      <c r="A10" s="46">
        <v>6</v>
      </c>
      <c r="B10" s="40" t="s">
        <v>1225</v>
      </c>
      <c r="C10" s="181" t="s">
        <v>1424</v>
      </c>
      <c r="D10" s="182" t="s">
        <v>1424</v>
      </c>
      <c r="E10" s="182" t="s">
        <v>1424</v>
      </c>
      <c r="F10" s="182" t="s">
        <v>1424</v>
      </c>
      <c r="G10" s="184"/>
      <c r="H10" s="27"/>
      <c r="I10" s="27"/>
      <c r="J10" s="27"/>
    </row>
    <row r="11" spans="1:10" x14ac:dyDescent="0.2">
      <c r="A11" s="46">
        <v>7</v>
      </c>
      <c r="B11" s="40" t="s">
        <v>1226</v>
      </c>
      <c r="C11" s="181" t="s">
        <v>1424</v>
      </c>
      <c r="D11" s="182">
        <v>142956</v>
      </c>
      <c r="E11" s="182" t="s">
        <v>1424</v>
      </c>
      <c r="F11" s="182" t="s">
        <v>1424</v>
      </c>
      <c r="G11" s="184"/>
      <c r="H11" s="27"/>
      <c r="I11" s="27"/>
      <c r="J11" s="27"/>
    </row>
    <row r="12" spans="1:10" x14ac:dyDescent="0.2">
      <c r="A12" s="46">
        <v>8</v>
      </c>
      <c r="B12" s="40" t="s">
        <v>1227</v>
      </c>
      <c r="C12" s="181" t="s">
        <v>1424</v>
      </c>
      <c r="D12" s="182">
        <v>-242951</v>
      </c>
      <c r="E12" s="182" t="s">
        <v>1424</v>
      </c>
      <c r="F12" s="182" t="s">
        <v>1424</v>
      </c>
      <c r="G12" s="184"/>
      <c r="H12" s="27"/>
      <c r="I12" s="27"/>
      <c r="J12" s="27"/>
    </row>
    <row r="13" spans="1:10" x14ac:dyDescent="0.2">
      <c r="A13" s="46">
        <v>9</v>
      </c>
      <c r="B13" s="40" t="s">
        <v>1228</v>
      </c>
      <c r="C13" s="181" t="s">
        <v>1424</v>
      </c>
      <c r="D13" s="182">
        <v>-2208612</v>
      </c>
      <c r="E13" s="182" t="s">
        <v>1424</v>
      </c>
      <c r="F13" s="182" t="s">
        <v>1424</v>
      </c>
      <c r="G13" s="184"/>
      <c r="H13" s="27"/>
      <c r="I13" s="27"/>
      <c r="J13" s="27"/>
    </row>
    <row r="14" spans="1:10" x14ac:dyDescent="0.2">
      <c r="A14" s="46">
        <v>10</v>
      </c>
      <c r="B14" s="40" t="s">
        <v>1229</v>
      </c>
      <c r="C14" s="181" t="s">
        <v>1424</v>
      </c>
      <c r="D14" s="182" t="s">
        <v>1424</v>
      </c>
      <c r="E14" s="182" t="s">
        <v>1424</v>
      </c>
      <c r="F14" s="182" t="s">
        <v>1424</v>
      </c>
      <c r="G14" s="184"/>
      <c r="H14" s="27"/>
      <c r="I14" s="27"/>
      <c r="J14" s="27"/>
    </row>
    <row r="15" spans="1:10" x14ac:dyDescent="0.2">
      <c r="A15" s="46">
        <v>11</v>
      </c>
      <c r="B15" s="40" t="s">
        <v>1230</v>
      </c>
      <c r="C15" s="181" t="s">
        <v>1424</v>
      </c>
      <c r="D15" s="182" t="s">
        <v>1424</v>
      </c>
      <c r="E15" s="182" t="s">
        <v>1424</v>
      </c>
      <c r="F15" s="182" t="s">
        <v>1424</v>
      </c>
      <c r="G15" s="184"/>
      <c r="H15" s="27"/>
      <c r="I15" s="27"/>
      <c r="J15" s="27"/>
    </row>
    <row r="16" spans="1:10" x14ac:dyDescent="0.2">
      <c r="A16" s="29">
        <v>12</v>
      </c>
      <c r="B16" s="30" t="s">
        <v>1231</v>
      </c>
      <c r="C16" s="37">
        <v>2421545</v>
      </c>
      <c r="D16" s="125">
        <v>37225052</v>
      </c>
      <c r="E16" s="125" t="s">
        <v>1424</v>
      </c>
      <c r="F16" s="125">
        <v>86957</v>
      </c>
      <c r="G16" s="125">
        <v>1559263</v>
      </c>
      <c r="H16" s="27"/>
      <c r="I16" s="27"/>
      <c r="J16" s="27"/>
    </row>
  </sheetData>
  <mergeCells count="4">
    <mergeCell ref="A2:G2"/>
    <mergeCell ref="A3:B4"/>
    <mergeCell ref="C3:C4"/>
    <mergeCell ref="D3:G3"/>
  </mergeCells>
  <hyperlinks>
    <hyperlink ref="A1" location="Forside!A1" display="Tilbage til forside" xr:uid="{70392EED-AB55-44A4-BDC8-418766DDE5F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55</vt:i4>
      </vt:variant>
    </vt:vector>
  </HeadingPairs>
  <TitlesOfParts>
    <vt:vector size="55" baseType="lpstr">
      <vt:lpstr>Indledning</vt:lpstr>
      <vt:lpstr>Forside</vt:lpstr>
      <vt:lpstr>KM1</vt:lpstr>
      <vt:lpstr>OV1</vt:lpstr>
      <vt:lpstr>OVA</vt:lpstr>
      <vt:lpstr>OVB</vt:lpstr>
      <vt:lpstr>OVC</vt:lpstr>
      <vt:lpstr>LI1</vt:lpstr>
      <vt:lpstr>LI2</vt:lpstr>
      <vt:lpstr>LI3</vt:lpstr>
      <vt:lpstr>LIA</vt:lpstr>
      <vt:lpstr>CC1</vt:lpstr>
      <vt:lpstr>CCA</vt:lpstr>
      <vt:lpstr>CCyB1</vt:lpstr>
      <vt:lpstr>CCyB2</vt:lpstr>
      <vt:lpstr>LR1 – LRSum</vt:lpstr>
      <vt:lpstr>LR2 – LRCom</vt:lpstr>
      <vt:lpstr>LR3 – LRSpl</vt:lpstr>
      <vt:lpstr>LRA</vt:lpstr>
      <vt:lpstr>LIQA</vt:lpstr>
      <vt:lpstr>LIQ1</vt:lpstr>
      <vt:lpstr>LIQB</vt:lpstr>
      <vt:lpstr>LIQ2</vt:lpstr>
      <vt:lpstr>CRA</vt:lpstr>
      <vt:lpstr>CRB</vt:lpstr>
      <vt:lpstr>CRC</vt:lpstr>
      <vt:lpstr>CRD</vt:lpstr>
      <vt:lpstr>CR4</vt:lpstr>
      <vt:lpstr>CR5</vt:lpstr>
      <vt:lpstr>CRE</vt:lpstr>
      <vt:lpstr>CR6</vt:lpstr>
      <vt:lpstr>CR6-A</vt:lpstr>
      <vt:lpstr>CR7-A</vt:lpstr>
      <vt:lpstr>CR8</vt:lpstr>
      <vt:lpstr>CR9</vt:lpstr>
      <vt:lpstr>CR10</vt:lpstr>
      <vt:lpstr>CCRA</vt:lpstr>
      <vt:lpstr>CCR1</vt:lpstr>
      <vt:lpstr>CCR2</vt:lpstr>
      <vt:lpstr>CCR3</vt:lpstr>
      <vt:lpstr>CCR5</vt:lpstr>
      <vt:lpstr>MRA</vt:lpstr>
      <vt:lpstr>MR1</vt:lpstr>
      <vt:lpstr>ORA</vt:lpstr>
      <vt:lpstr>OR1</vt:lpstr>
      <vt:lpstr>REMA</vt:lpstr>
      <vt:lpstr>REM1</vt:lpstr>
      <vt:lpstr>REM2</vt:lpstr>
      <vt:lpstr>REM3</vt:lpstr>
      <vt:lpstr>REM5</vt:lpstr>
      <vt:lpstr>AE1</vt:lpstr>
      <vt:lpstr>AE2</vt:lpstr>
      <vt:lpstr>AE3</vt:lpstr>
      <vt:lpstr>AE4</vt:lpstr>
      <vt:lpstr>Kontracyklisk, data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Glennie Elisabeth Falk Estrup</cp:lastModifiedBy>
  <cp:lastPrinted>2023-01-30T13:45:58Z</cp:lastPrinted>
  <dcterms:created xsi:type="dcterms:W3CDTF">2017-01-22T12:31:12Z</dcterms:created>
  <dcterms:modified xsi:type="dcterms:W3CDTF">2023-02-07T14:22:11Z</dcterms:modified>
</cp:coreProperties>
</file>