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K:\CONTROLLING\Årsrapport - årsafslutning\2023\Risikorapport\"/>
    </mc:Choice>
  </mc:AlternateContent>
  <xr:revisionPtr revIDLastSave="0" documentId="13_ncr:1_{A62ACFBA-127D-411F-9289-54488E876B65}" xr6:coauthVersionLast="47" xr6:coauthVersionMax="47" xr10:uidLastSave="{00000000-0000-0000-0000-000000000000}"/>
  <bookViews>
    <workbookView xWindow="-120" yWindow="-120" windowWidth="29040" windowHeight="17640" tabRatio="831" xr2:uid="{00000000-000D-0000-FFFF-FFFF00000000}"/>
  </bookViews>
  <sheets>
    <sheet name="Indledning" sheetId="84" r:id="rId1"/>
    <sheet name="Forside" sheetId="95" r:id="rId2"/>
    <sheet name="KM1" sheetId="2" r:id="rId3"/>
    <sheet name="OV1" sheetId="11" r:id="rId4"/>
    <sheet name="OVC" sheetId="28" r:id="rId5"/>
    <sheet name="OVA" sheetId="26" r:id="rId6"/>
    <sheet name="OVB" sheetId="25" r:id="rId7"/>
    <sheet name="LI1" sheetId="91" r:id="rId8"/>
    <sheet name="LI2" sheetId="92" r:id="rId9"/>
    <sheet name="LI3" sheetId="93" r:id="rId10"/>
    <sheet name="LIA" sheetId="94" r:id="rId11"/>
    <sheet name="LIB" sheetId="103" r:id="rId12"/>
    <sheet name="CC1" sheetId="16" r:id="rId13"/>
    <sheet name="CCA" sheetId="29" r:id="rId14"/>
    <sheet name="CCyB1" sheetId="17" r:id="rId15"/>
    <sheet name="CCyB2" sheetId="18" r:id="rId16"/>
    <sheet name="LR1 – LRSum" sheetId="19" r:id="rId17"/>
    <sheet name="LR2 – LRCom" sheetId="20" r:id="rId18"/>
    <sheet name="LR3 – LRSpl" sheetId="21" r:id="rId19"/>
    <sheet name="LRA" sheetId="31" r:id="rId20"/>
    <sheet name="LIQA" sheetId="32" r:id="rId21"/>
    <sheet name="LIQ1" sheetId="22" r:id="rId22"/>
    <sheet name="LIQB" sheetId="33" r:id="rId23"/>
    <sheet name="LIQ2" sheetId="23" r:id="rId24"/>
    <sheet name="CRA" sheetId="30" r:id="rId25"/>
    <sheet name="CRB" sheetId="34" r:id="rId26"/>
    <sheet name="CR1" sheetId="47" r:id="rId27"/>
    <sheet name="CRC" sheetId="56" r:id="rId28"/>
    <sheet name="CRD" sheetId="81" r:id="rId29"/>
    <sheet name="CR4" sheetId="45" r:id="rId30"/>
    <sheet name="CR5" sheetId="46" r:id="rId31"/>
    <sheet name="CRE" sheetId="48" r:id="rId32"/>
    <sheet name="CR6" sheetId="51" r:id="rId33"/>
    <sheet name="CR6-A" sheetId="49" r:id="rId34"/>
    <sheet name="CR7-A" sheetId="53" r:id="rId35"/>
    <sheet name="CR8" sheetId="54" r:id="rId36"/>
    <sheet name="CR9" sheetId="50" r:id="rId37"/>
    <sheet name="CR10" sheetId="82" r:id="rId38"/>
    <sheet name="CCRA" sheetId="59" r:id="rId39"/>
    <sheet name="CCR1" sheetId="66" r:id="rId40"/>
    <sheet name="CCR2" sheetId="60" r:id="rId41"/>
    <sheet name="CCR3" sheetId="61" r:id="rId42"/>
    <sheet name="CCR5" sheetId="63" r:id="rId43"/>
    <sheet name="MRA" sheetId="67" r:id="rId44"/>
    <sheet name="MR1" sheetId="68" r:id="rId45"/>
    <sheet name="ORA" sheetId="69" r:id="rId46"/>
    <sheet name="OR1" sheetId="70" r:id="rId47"/>
    <sheet name="IRRBBA" sheetId="126" r:id="rId48"/>
    <sheet name="IRRBB1" sheetId="125" r:id="rId49"/>
    <sheet name="REMA" sheetId="71" r:id="rId50"/>
    <sheet name="REM1" sheetId="72" r:id="rId51"/>
    <sheet name="REM2" sheetId="73" r:id="rId52"/>
    <sheet name="REM3" sheetId="74" r:id="rId53"/>
    <sheet name="REM5" sheetId="65" r:id="rId54"/>
    <sheet name="AE1" sheetId="76" r:id="rId55"/>
    <sheet name="AE2" sheetId="78" r:id="rId56"/>
    <sheet name="AE3" sheetId="77" r:id="rId57"/>
    <sheet name="AE4" sheetId="75" r:id="rId58"/>
    <sheet name="KM2" sheetId="97" r:id="rId59"/>
    <sheet name="TLAC1" sheetId="128" r:id="rId60"/>
    <sheet name="TLAC3b" sheetId="133" r:id="rId61"/>
    <sheet name="Kontracyklisk, data" sheetId="7" state="hidden" r:id="rId6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2" l="1"/>
  <c r="H7" i="97"/>
  <c r="G7" i="97"/>
  <c r="F7" i="97"/>
  <c r="E7" i="97"/>
  <c r="D6" i="2"/>
  <c r="D7" i="97"/>
  <c r="C7" i="97"/>
  <c r="C7" i="11"/>
  <c r="D7" i="11"/>
  <c r="E7" i="11"/>
  <c r="C43" i="50"/>
  <c r="D25" i="50"/>
  <c r="C25" i="50"/>
  <c r="C44" i="50"/>
  <c r="D43" i="50"/>
  <c r="D44" i="50"/>
  <c r="E7" i="70"/>
  <c r="C7" i="70"/>
  <c r="G7" i="22"/>
  <c r="I7" i="22"/>
  <c r="C7" i="22"/>
  <c r="F7" i="22"/>
  <c r="C7" i="20"/>
  <c r="D7" i="20"/>
  <c r="C6" i="18"/>
  <c r="C6" i="16"/>
  <c r="H7" i="22"/>
  <c r="J7" i="22"/>
  <c r="E7" i="22"/>
  <c r="D7" i="22"/>
  <c r="D7" i="70"/>
  <c r="G6" i="2"/>
  <c r="F6" i="2"/>
  <c r="E6" i="2"/>
  <c r="Q91" i="7"/>
  <c r="Q92" i="7"/>
  <c r="Q93" i="7"/>
  <c r="Q94" i="7"/>
  <c r="Q95" i="7"/>
  <c r="Q96" i="7"/>
  <c r="Q97" i="7"/>
  <c r="Q98" i="7"/>
  <c r="Q99" i="7"/>
  <c r="Q100" i="7"/>
  <c r="Q101" i="7"/>
  <c r="Q102" i="7"/>
  <c r="Q103" i="7"/>
  <c r="Q104" i="7"/>
  <c r="Q90" i="7"/>
  <c r="Q89" i="7"/>
  <c r="Q88" i="7"/>
  <c r="Q87" i="7"/>
  <c r="Q86" i="7"/>
  <c r="Q85" i="7"/>
  <c r="Q84" i="7"/>
  <c r="Q83" i="7"/>
  <c r="Q82" i="7"/>
  <c r="Q81" i="7"/>
  <c r="Q80" i="7"/>
  <c r="Q79" i="7"/>
  <c r="Q78" i="7"/>
  <c r="Q77" i="7"/>
  <c r="Q76" i="7"/>
  <c r="Q75" i="7"/>
  <c r="Q74" i="7"/>
  <c r="Q73" i="7"/>
  <c r="Q72" i="7"/>
  <c r="Q71" i="7"/>
  <c r="Q70" i="7"/>
  <c r="Q69" i="7"/>
  <c r="Q68" i="7"/>
  <c r="Q67" i="7"/>
  <c r="Q66" i="7"/>
  <c r="Q65" i="7"/>
  <c r="Q64" i="7"/>
  <c r="Q63" i="7"/>
  <c r="Q6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Q10" i="7"/>
  <c r="Q9" i="7"/>
  <c r="Q8" i="7"/>
  <c r="Q7" i="7"/>
  <c r="Q6" i="7"/>
</calcChain>
</file>

<file path=xl/sharedStrings.xml><?xml version="1.0" encoding="utf-8"?>
<sst xmlns="http://schemas.openxmlformats.org/spreadsheetml/2006/main" count="4635" uniqueCount="1675">
  <si>
    <t>I/R</t>
  </si>
  <si>
    <t>Række</t>
  </si>
  <si>
    <t xml:space="preserve">1.000 DKK </t>
  </si>
  <si>
    <t>Generelle krediteksponeringer</t>
  </si>
  <si>
    <t>Eksponering i handelsbeholdningen</t>
  </si>
  <si>
    <t>Securitiseringseksponering</t>
  </si>
  <si>
    <t>Kapitalgrundlagskrav</t>
  </si>
  <si>
    <t>Vægte for kapitalgrundlagskrav</t>
  </si>
  <si>
    <t>Kontracyklisk kapitalbuffersats</t>
  </si>
  <si>
    <t>Eksponeringsværdi for SA</t>
  </si>
  <si>
    <t>Eksponeringsværdi for IRB</t>
  </si>
  <si>
    <t>Summen af lange og korte positioner i handelsbeholdningen</t>
  </si>
  <si>
    <t>Værdien af eksponeringer i handelsbeholdningen for interne modeller</t>
  </si>
  <si>
    <t>Heraf generelle krediteksponeringer</t>
  </si>
  <si>
    <t>Heraf eksponeringer i handelsbeholdningen</t>
  </si>
  <si>
    <t>Heraf securitiserings-eksponeringer</t>
  </si>
  <si>
    <t>I alt</t>
  </si>
  <si>
    <t>010</t>
  </si>
  <si>
    <t>020</t>
  </si>
  <si>
    <t>030</t>
  </si>
  <si>
    <t>040</t>
  </si>
  <si>
    <t>050</t>
  </si>
  <si>
    <t>060</t>
  </si>
  <si>
    <t>070</t>
  </si>
  <si>
    <t>080</t>
  </si>
  <si>
    <t>090</t>
  </si>
  <si>
    <t>100</t>
  </si>
  <si>
    <t>110</t>
  </si>
  <si>
    <t>120</t>
  </si>
  <si>
    <t>Afghanistan</t>
  </si>
  <si>
    <t>Argentina</t>
  </si>
  <si>
    <t>Australien</t>
  </si>
  <si>
    <t>Bahamas</t>
  </si>
  <si>
    <t>Barbados</t>
  </si>
  <si>
    <t>Belgien</t>
  </si>
  <si>
    <t>Bermuda</t>
  </si>
  <si>
    <t>Bolivia</t>
  </si>
  <si>
    <t>Brasilien</t>
  </si>
  <si>
    <t>Bulgarien</t>
  </si>
  <si>
    <t>Canada</t>
  </si>
  <si>
    <t>Chile</t>
  </si>
  <si>
    <t>Columbia</t>
  </si>
  <si>
    <t>Cypern</t>
  </si>
  <si>
    <t>Danmark</t>
  </si>
  <si>
    <t>Egypten</t>
  </si>
  <si>
    <t>Estland</t>
  </si>
  <si>
    <t>Ethiopien</t>
  </si>
  <si>
    <t>Filippinerne</t>
  </si>
  <si>
    <t>Finland</t>
  </si>
  <si>
    <t>Forenede Arabiske Emirater</t>
  </si>
  <si>
    <t>Frankrig</t>
  </si>
  <si>
    <t>Færøerne</t>
  </si>
  <si>
    <t>Ghana</t>
  </si>
  <si>
    <t>Grækenland</t>
  </si>
  <si>
    <t>Grønland</t>
  </si>
  <si>
    <t>Guatemala</t>
  </si>
  <si>
    <t>Holland</t>
  </si>
  <si>
    <t>Hongkong</t>
  </si>
  <si>
    <t>Indien</t>
  </si>
  <si>
    <t>Indonesien</t>
  </si>
  <si>
    <t>Iran</t>
  </si>
  <si>
    <t>Irland</t>
  </si>
  <si>
    <t>Island</t>
  </si>
  <si>
    <t>Israel</t>
  </si>
  <si>
    <t>Italien</t>
  </si>
  <si>
    <t>Japan</t>
  </si>
  <si>
    <t>Jordan</t>
  </si>
  <si>
    <t>Kenya</t>
  </si>
  <si>
    <t>Kina</t>
  </si>
  <si>
    <t>Kroatien</t>
  </si>
  <si>
    <t>Letland</t>
  </si>
  <si>
    <t>Libanon</t>
  </si>
  <si>
    <t>Litauen</t>
  </si>
  <si>
    <t>Malaysia</t>
  </si>
  <si>
    <t>Maldiverne</t>
  </si>
  <si>
    <t>Malta</t>
  </si>
  <si>
    <t>Marokko</t>
  </si>
  <si>
    <t>Mexico</t>
  </si>
  <si>
    <t>Nepal</t>
  </si>
  <si>
    <t>New Zealand</t>
  </si>
  <si>
    <t>Nicaragua</t>
  </si>
  <si>
    <t>Norge</t>
  </si>
  <si>
    <t>Peru</t>
  </si>
  <si>
    <t>Polen</t>
  </si>
  <si>
    <t>Portugal</t>
  </si>
  <si>
    <t>Qatar</t>
  </si>
  <si>
    <t>Rumænien</t>
  </si>
  <si>
    <t>Rusland</t>
  </si>
  <si>
    <t>Schweiz</t>
  </si>
  <si>
    <t>Singapore</t>
  </si>
  <si>
    <t>Slovakiet</t>
  </si>
  <si>
    <t>Spanien</t>
  </si>
  <si>
    <t>Storbritanien</t>
  </si>
  <si>
    <t>Sverige</t>
  </si>
  <si>
    <t>Sydafrika</t>
  </si>
  <si>
    <t>Sydkorea</t>
  </si>
  <si>
    <t>Taiwan</t>
  </si>
  <si>
    <t>Tanzania</t>
  </si>
  <si>
    <t>Thailand</t>
  </si>
  <si>
    <t>Tjekkiet</t>
  </si>
  <si>
    <t>Tunesien</t>
  </si>
  <si>
    <t>Tyrkiet</t>
  </si>
  <si>
    <t>Tyskland</t>
  </si>
  <si>
    <t>Uganda</t>
  </si>
  <si>
    <t>Ukraine</t>
  </si>
  <si>
    <t>Ungarn</t>
  </si>
  <si>
    <t>USA</t>
  </si>
  <si>
    <t>Venezuela</t>
  </si>
  <si>
    <t>Vietnam</t>
  </si>
  <si>
    <t>Zambia</t>
  </si>
  <si>
    <t>Zimbabwe</t>
  </si>
  <si>
    <t>Østrig</t>
  </si>
  <si>
    <t>Kernekapital</t>
  </si>
  <si>
    <t>Gearingsgrad</t>
  </si>
  <si>
    <t>Algeriet</t>
  </si>
  <si>
    <t>NA</t>
  </si>
  <si>
    <t>Bangladesh</t>
  </si>
  <si>
    <t>Luxembourg</t>
  </si>
  <si>
    <t>Malawi</t>
  </si>
  <si>
    <t>Myanmar</t>
  </si>
  <si>
    <t>Moldova</t>
  </si>
  <si>
    <t>Mozambique</t>
  </si>
  <si>
    <t>Panama</t>
  </si>
  <si>
    <t>Bahrain</t>
  </si>
  <si>
    <t>Irak</t>
  </si>
  <si>
    <t>Jomfruøerne, britiske</t>
  </si>
  <si>
    <t>Nigeria</t>
  </si>
  <si>
    <t>Pakistan</t>
  </si>
  <si>
    <t>St. Kitts &amp; Nevis</t>
  </si>
  <si>
    <t>Sudan</t>
  </si>
  <si>
    <t>Skema EU KM1 – Skema om væsentlige målekriterier</t>
  </si>
  <si>
    <t>Egentlig kernekapital (CET1)</t>
  </si>
  <si>
    <t>Samlet kapital</t>
  </si>
  <si>
    <t>Samlet risikoeksponering</t>
  </si>
  <si>
    <t>Egentlig kernekapitalprocent (%)</t>
  </si>
  <si>
    <t>Kernekapitalprocent (%)</t>
  </si>
  <si>
    <t>Kapitalprocent i alt (%)</t>
  </si>
  <si>
    <t>EU 7a</t>
  </si>
  <si>
    <t>EU 7b</t>
  </si>
  <si>
    <t>EU 7c</t>
  </si>
  <si>
    <t>EU 7d</t>
  </si>
  <si>
    <t>Krav om yderligere kapitalgrundlag til at tage højde for andre risici end risikoen for overdreven gearing (%)</t>
  </si>
  <si>
    <t>… heraf: i form af egentlig kernekapital (procentpoint)</t>
  </si>
  <si>
    <t>… heraf: i form af kernekapital (procentpoint)</t>
  </si>
  <si>
    <t>Samlede SREP-kapitalgrundlagskrav (%)</t>
  </si>
  <si>
    <t>Krav om yderligere kapitalgrundlag til at tage højde for andre risici end risikoen for overdreven gearing (som en procentdel af den risikovægtede eksponering)</t>
  </si>
  <si>
    <t>Kapitalprocenter (som en procentdel af den risikovægtede eksponering)</t>
  </si>
  <si>
    <t>Kombineret bufferkrav og sammenlagt kapitalkrav (som en procentdel af den risikovægtede eksponering)</t>
  </si>
  <si>
    <t>Kapitalbevaringsbuffer (%)</t>
  </si>
  <si>
    <t>EU 8a</t>
  </si>
  <si>
    <t>Bevaringsbuffer som følge af makroprudentiel eller systemisk risiko identificeret på medlemsstatsniveau (%)</t>
  </si>
  <si>
    <t>Institutspecifik kontracyklisk kapitalbuffer (%)</t>
  </si>
  <si>
    <t>EU 9a</t>
  </si>
  <si>
    <t>Systemisk risikobuffer (%)</t>
  </si>
  <si>
    <t>Buffer for globale systemisk vigtige institutter (%)</t>
  </si>
  <si>
    <t>EU 10a</t>
  </si>
  <si>
    <t>Buffer for andre systemisk vigtige institutter (%)</t>
  </si>
  <si>
    <t>Kombineret bufferkrav (%)</t>
  </si>
  <si>
    <t>EU 11a</t>
  </si>
  <si>
    <t>Sammenlagte kapitalkrav (%)</t>
  </si>
  <si>
    <t>Tilgængelig egentlig kernekapital efter opfyldelse af samlede SREP-kapitalgrundlagskrav (%)</t>
  </si>
  <si>
    <t>Samlet eksponeringsmål</t>
  </si>
  <si>
    <t>Krav om yderligere kapitalgrundlag til at tage højde for risikoen for overdreven gearing (som en procentdel af det samlede eksponeringsmål)</t>
  </si>
  <si>
    <t>Krav om yderligere kapitalgrundlag til at tage højde for risikoen for overdreven gearing (%)</t>
  </si>
  <si>
    <t>Samlede SREP-gearingsgradkrav (%)</t>
  </si>
  <si>
    <t>Gearingsgradbuffer og sammenlagt gearingsgradkrav (som en procentdel af det samlede eksponeringsmål)</t>
  </si>
  <si>
    <t>EU 14a</t>
  </si>
  <si>
    <t>EU 14b</t>
  </si>
  <si>
    <t>EU 14c</t>
  </si>
  <si>
    <t>EU 14d</t>
  </si>
  <si>
    <t>EU 14e</t>
  </si>
  <si>
    <t>Krav vedrørende gearingsgradbuffer (%)</t>
  </si>
  <si>
    <t>Sammenlagt gearingsgradkrav (%)</t>
  </si>
  <si>
    <t>Likviditetsdækningsgrad</t>
  </si>
  <si>
    <t>Likvide aktiver af høj kvalitet (HQLA) i alt (vægtet værdi — gennemsnit)</t>
  </si>
  <si>
    <t>EU 16a</t>
  </si>
  <si>
    <t>Udgående pengestrømme — Samlet vægtet værdi</t>
  </si>
  <si>
    <t>EU 16b</t>
  </si>
  <si>
    <t>Indgående pengestrømme — Samlet vægtet værdi</t>
  </si>
  <si>
    <t>Nettopengestrømme i alt (justeret værdi)</t>
  </si>
  <si>
    <t>Likviditetsdækningsgrad (%)</t>
  </si>
  <si>
    <t>Tilgængelig stabil finansiering i alt</t>
  </si>
  <si>
    <t>Krævet stabil finansiering i alt</t>
  </si>
  <si>
    <t>NSFR (%)</t>
  </si>
  <si>
    <t>Gearingsgrad (%)</t>
  </si>
  <si>
    <t>X</t>
  </si>
  <si>
    <t>Ja</t>
  </si>
  <si>
    <t>Nej</t>
  </si>
  <si>
    <t>Kontracykliske kapitalbuffere</t>
  </si>
  <si>
    <t>Kapitalgrundlag</t>
  </si>
  <si>
    <t>Væsentlige målekriterier og oversigt over risikovægtede eksponeringsværdier</t>
  </si>
  <si>
    <t>Behæftede og ubehæftede aktiver</t>
  </si>
  <si>
    <t>EU 4a</t>
  </si>
  <si>
    <t>EU 8b</t>
  </si>
  <si>
    <t>EU 19a</t>
  </si>
  <si>
    <t>EU 22a</t>
  </si>
  <si>
    <t>EU 23a</t>
  </si>
  <si>
    <t>EU 23b</t>
  </si>
  <si>
    <t>EU 23c</t>
  </si>
  <si>
    <t>Skema EU OV1 – Oversigt over samlede risikoeksponeringer</t>
  </si>
  <si>
    <t>Samlede risikoeksponeringer (TREA)</t>
  </si>
  <si>
    <t>Heraf i henhold til standardmetoden</t>
  </si>
  <si>
    <t>Heraf i henhold til kategoriseringsmetoden</t>
  </si>
  <si>
    <t>Heraf: aktier i henhold til den forenklede risikovægtningsmetode</t>
  </si>
  <si>
    <t>Heraf i henhold til den avancerede IRB-metode (Advanced IRB, A-IRB)</t>
  </si>
  <si>
    <t>Modpartskreditrisiko — CCR</t>
  </si>
  <si>
    <t>Heraf i henhold til metoden med interne modeller (IMM)</t>
  </si>
  <si>
    <t>Heraf eksponeringer mod en CCP</t>
  </si>
  <si>
    <t>Heraf kreditværdijustering — CVA</t>
  </si>
  <si>
    <t>Heraf anden modpartskreditrisiko</t>
  </si>
  <si>
    <t>Afviklingsrisiko</t>
  </si>
  <si>
    <t>Securitiseringseksponeringer uden for handelsbeholdningen (efter loftet)</t>
  </si>
  <si>
    <t>Heraf i henhold til SEC-IRBA-metoden</t>
  </si>
  <si>
    <t>Heraf i henhold til SEC-ERBA (undtagen IAA)</t>
  </si>
  <si>
    <t>Heraf i henhold til SEC-SA-metoden</t>
  </si>
  <si>
    <t>Heraf 1 250  % / fradrag</t>
  </si>
  <si>
    <t>Positionsrisiko, valutarisiko og råvarerisiko (markedsrisiko)</t>
  </si>
  <si>
    <t>Heraf i henhold til metoden med interne modeller</t>
  </si>
  <si>
    <t>Store eksponeringer</t>
  </si>
  <si>
    <t>Operationel risiko</t>
  </si>
  <si>
    <t>Heraf i henhold til basisindikatormetoden</t>
  </si>
  <si>
    <t>Heraf i henhold til den avancerede målemetode</t>
  </si>
  <si>
    <t>Beløb under tærsklerne for fradrag (omfattet af en risikovægt på 250 %)</t>
  </si>
  <si>
    <t>Land</t>
  </si>
  <si>
    <t>(1.000 DDK)</t>
  </si>
  <si>
    <t>Samlet risikoeksponeringsbeløb</t>
  </si>
  <si>
    <t>Institutspecifik kontracyklisk kapitalbuffersats</t>
  </si>
  <si>
    <t>Krav til den institutspecifikke kontracykliske kapitalbuffer</t>
  </si>
  <si>
    <t>Egentlig kernekapital: Instrumenter og reserver</t>
  </si>
  <si>
    <t>Kapitalinstrumenter og overkurs ved emission i tilknytning hertil</t>
  </si>
  <si>
    <t>Artikel 26, stk. 1, 
artikel 27, 28 og 29</t>
  </si>
  <si>
    <t>Heraf instrumenttype 1</t>
  </si>
  <si>
    <t>EBA-liste, artikel 26, stk. 3</t>
  </si>
  <si>
    <t>Heraf instrumenttype 2</t>
  </si>
  <si>
    <t>Heraf instrumenttype 3</t>
  </si>
  <si>
    <t>Overført resultat</t>
  </si>
  <si>
    <t>Artikel 26, stk. 1, litra c)</t>
  </si>
  <si>
    <t>Akkumuleret anden totalindkomst (og andre reserver) Artikel 26, stk. 1</t>
  </si>
  <si>
    <t>Artikel 26, stk. 1,</t>
  </si>
  <si>
    <t>Midler til dækning af generelle kreditinstitutrisici</t>
  </si>
  <si>
    <t>Artikel 26, stk. 1, litra f)</t>
  </si>
  <si>
    <t>Beløb for kvalificerede poster omhandlet i artikel 484, stk. 3, og overkurs ved emission i tilknytning hertil med forbehold af udfasning fra egentlig kernekapital Artikel 486, stk. 2</t>
  </si>
  <si>
    <t>Artikel 486, stk. 2,</t>
  </si>
  <si>
    <t>Minoritetsinteresser (beløb tilladt i egentlig kernekapital) Artikel 84</t>
  </si>
  <si>
    <t>Artikel 84</t>
  </si>
  <si>
    <t>Uafhængigt kontrollerede foreløbige overskud fratrukket forventede udgifter eller udbytter</t>
  </si>
  <si>
    <t>Artikel 26, stk. 2,</t>
  </si>
  <si>
    <t>Egentlig kernekapital før lovpligtige justeringer</t>
  </si>
  <si>
    <t>Egentlig kernekapital: Lovpligtige justeringer</t>
  </si>
  <si>
    <t>Yderligere værdijusteringer (negativt beløb) Artikel 34 og 105</t>
  </si>
  <si>
    <t>Artikel 34 og 105</t>
  </si>
  <si>
    <t>Immaterielle aktiver (fratrukket tilhørende skatteforpligtelse) (negativt beløb)</t>
  </si>
  <si>
    <t>Artikel 36, stk. 1, litra b), og 
artikel 37</t>
  </si>
  <si>
    <t>Tom gruppe i EU</t>
  </si>
  <si>
    <t>Udskudte skatteaktiver, som afhænger af fremtidig rentabilitet, bortset fra aktiver, som skyldes midlertidige forskelle (fratrukket tilknyttede skatteforpligtelse, hvis betingelserne i artikel 38, stk. 3, er opfyldt) (negativt beløb)</t>
  </si>
  <si>
    <t>Artikel 36, stk. 1, litra c), og 
artikel 38</t>
  </si>
  <si>
    <t>Dagsværdireserver i relation til gevinst eller tab på sikring af pengestrømme</t>
  </si>
  <si>
    <t>Artikel 33, litra a)</t>
  </si>
  <si>
    <t>Negative beløb, der fremkommer ved beregningen af forventede tab</t>
  </si>
  <si>
    <t>Artikel 36, stk. 1, litra d), og 
artikel 40, artikel 159</t>
  </si>
  <si>
    <t>Stigning i egenkapitalen, som er genereret af securitiserede aktiver (negativt beløb) Artikel 32, stk. 1</t>
  </si>
  <si>
    <t>Artikel 32, stk. 1,</t>
  </si>
  <si>
    <t>Gevinster eller tab på forpligtelser værdiansat til dagsværdi, som skyldes ændringer i instituttets egen kreditsituation</t>
  </si>
  <si>
    <t>Artikel 33, litra b)</t>
  </si>
  <si>
    <t>Aktiver i ydelsesbaserede pensionskasser (negativt beløb)</t>
  </si>
  <si>
    <t>Artikel 36, stk. 1, litra e), og 
artikel 41</t>
  </si>
  <si>
    <t>Et instituts direkte og indirekte besiddelser af egne egentlige kernekapitalinstrumenter (negativt beløb)</t>
  </si>
  <si>
    <t>Artikel 36, stk. 1, litra f), og 
artikel 42</t>
  </si>
  <si>
    <t>Besiddelser af egentlige kernekapitalinstrumenter i enheder i den finansielle sektor, når disse enheder har en besiddelse i krydsejerskab med instituttet, og ejerskabet er blevet indgået for kunstigt at øge instituttets kapitalgrundlag (negativt beløb)</t>
  </si>
  <si>
    <t>Artikel 36, stk. 1, litra g), og 
artikel 44</t>
  </si>
  <si>
    <t>Instituttets direkte og indirekte besiddelser af egentlige kernekapitalinstrumenter i enheder i den finansielle sektor, når instituttet ikke har væsentlige investeringer i disse enheder (beløb over tærsklen på 10 % og fratrukket anerkendte korte positioner) (negativt beløb)</t>
  </si>
  <si>
    <t>Artikel 36, stk. 1, litra h), 
artikel 43, 45 og 46, 
artikel 49, stk. 2 og 3, og 
artikel 79</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</si>
  <si>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</si>
  <si>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Artikel 36, stk. 1, litra i), 
artikel 42, 45 og 47, 
artikel 48, stk. 1, litra b), 
artikel 49, stk. 1, 2 og 3, og 
artikel 79</t>
  </si>
  <si>
    <t>Eksponeringsværdien af følgende poster, som opfylder betingelserne for at kunne tildeles en risikovægt på 1250 %, hvis instituttet vælger fradragsalternativet</t>
  </si>
  <si>
    <t>Artikel 36, st. 1, litra k)</t>
  </si>
  <si>
    <t>Heraf kvalificerede andele uden for den finansielle sektor (negativt beløb)</t>
  </si>
  <si>
    <t>Artikel 36, stk. 1, litra k), nr. i), og artikel 89, 90 og 91</t>
  </si>
  <si>
    <t>Heraf securitiseringspositioner (negativt beløb)</t>
  </si>
  <si>
    <t>Artikel 36, stk. 1, litra k) nr. ii), artikel 243, stk. 1, litra b), og 
artikel 244, stk. 1, litra b), og 
artikel 258</t>
  </si>
  <si>
    <t>Heraf leveringsrisiko (free deliveries) (negativt beløb)</t>
  </si>
  <si>
    <t>Artikel 36, stk. 1, litra k), nr. iii), og artikel 379, stk. 3</t>
  </si>
  <si>
    <t>Udskudte skatteaktiver, som skyldes midlertidige forskelle (beløb over tærsklen på 10 % fratrukket tilknyttede skatteforpligtelse, hvis betingelserne i artikel 38, stk. 3 er opfyldt) (negativt beløb)</t>
  </si>
  <si>
    <t>Artikel 36, stk. 1, litra c), 
artikel 38, og 
artikel 48, stk. 1, litra a)</t>
  </si>
  <si>
    <t>Artikel 48, stk. 1,</t>
  </si>
  <si>
    <t>Heraf instituttets direkte og indirekte og syntetiske besiddelser af egentlige kernekapitalinstrumenter i enheder i den finansielle sektor, når instituttet har væsentlige investeringer i disse enheder</t>
  </si>
  <si>
    <t>Artikel 36, stk. 1, nr. i), og 
artikel 48, stk. 1, litra b)</t>
  </si>
  <si>
    <t>Heraf udskudte skatteaktiver, som skyldes midlertidige forskelle</t>
  </si>
  <si>
    <t>25a</t>
  </si>
  <si>
    <t>Tab i det løbende regnskabsår (negativt beløb)</t>
  </si>
  <si>
    <t>Artikel 36, stk. 1, litra a)</t>
  </si>
  <si>
    <t>25b</t>
  </si>
  <si>
    <t>Forventet skat vedrørende kernekapitalposter (negativt beløb)</t>
  </si>
  <si>
    <t>Artikel 36, stk. 1, litra l)</t>
  </si>
  <si>
    <t>Kvalificerede fradrag i hybrid kernekapital, der overstiger instituttets hybride kernekapital (negativt beløb)</t>
  </si>
  <si>
    <t>Artikel 36, st. 1, litra j)</t>
  </si>
  <si>
    <t>Samlede lovpligtige justeringer af egentlig kernekapital</t>
  </si>
  <si>
    <t>Egentlig kernekapital</t>
  </si>
  <si>
    <t>Hybrid kernekapital: Instrumenter</t>
  </si>
  <si>
    <t>Artikel 51 og 52</t>
  </si>
  <si>
    <t>Heraf: klassificeret som kernekapital i henhold til de gældende regnskabsregler</t>
  </si>
  <si>
    <t>Heraf klassificeret som forpligtelse i henhold til de gældende regnskabsregler</t>
  </si>
  <si>
    <t>Beløb for kvalificerede poster omhandlet i artikel 484, stk. 4, og overkurs ved emission i tilknytning hertil med forbehold af udfasning fra hybrid kernekapital Artikel 486</t>
  </si>
  <si>
    <t>Artikel 486, stk. 3</t>
  </si>
  <si>
    <t>Kvalificerede kernekapital indregnet i den konsoliderede hybride kernekapital (herunder minoritetsinteresser, der ikke er indregnet i række 5), som er udstedt af datterselskaber og indehaves af tredjemand Artikel 85, 86 og 480</t>
  </si>
  <si>
    <t>Artikel 85 og 86</t>
  </si>
  <si>
    <t>Heraf instrumenter udstedt af datterselskaber underlagt udfasning Artikel 486, stk. 3</t>
  </si>
  <si>
    <t>Hybrid kernekapital før lovpligtige justeringer</t>
  </si>
  <si>
    <t>Hybrid kernekapital: Lovpligtige justeringer</t>
  </si>
  <si>
    <t>Et instituts direkte og indirekte besiddelser af egne hybride kernekapitalinstrumenter (negativt beløb)</t>
  </si>
  <si>
    <t>Artikel 52, stk. 1, litra b), 
artikel 56, litra a), og 
artikel 57</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</si>
  <si>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</si>
  <si>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 xml:space="preserve">Artikel 56, litra b), og 
artikel 58 </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</si>
  <si>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</si>
  <si>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Artikel 56, litra c), og 
artikel 59, 60 og 79</t>
  </si>
  <si>
    <t>Instituttets direkte, indirekte og syntetiske besiddelser af egentlige kernekapitalinstrumenter i enheder i den finansielle sektor, når instituttet har væsentlige investeringer i disse enheder (beløb over tærsklen på 10 % og fratrukket anerkendte korte positioner) (negativt beløb)</t>
  </si>
  <si>
    <t>Artikel 56, litra d), og 
artikel 59 og 79.</t>
  </si>
  <si>
    <t>Kvalificerede fradrag i supplerende kapital, der overstiger instituttets supplerende kapital (negativt beløb)</t>
  </si>
  <si>
    <t>Artikel 56, litra e)</t>
  </si>
  <si>
    <t>Samlede lovpligtige justeringer af hybrid kernekapital</t>
  </si>
  <si>
    <t>Hybrid kernekapital</t>
  </si>
  <si>
    <t>Kernekapital (kernekapital = egentlig kernekapital + hybrid kernekapital)</t>
  </si>
  <si>
    <t>Artikel 62 og 63</t>
  </si>
  <si>
    <t>Beløb for kvalificerede poster omhandlet i artikel 484, stk. 5, og overkurs ved emission i tilknytning hertil, med forbehold af udfasning fra supplerende kapital</t>
  </si>
  <si>
    <t>Artikel 486, stk. 4</t>
  </si>
  <si>
    <t>Kvalificerede kapitalgrundlagsinstrumenter indregnet i konsolideret supplerende kapital (herunder minoritetsinteresser, der ikke er indregnet i række 5 eller 34), som er udstedt af datterselskaber og indehaves af tredjemand</t>
  </si>
  <si>
    <t>Artikel 87 og 88</t>
  </si>
  <si>
    <t>Heraf instrumenter udstedt af datterselskaber underlagt udfasning</t>
  </si>
  <si>
    <t>Kreditrisikojusteringer</t>
  </si>
  <si>
    <t>Artikel 62, litra c) og d)</t>
  </si>
  <si>
    <t>Supplerende kapital før lovpligtige justeringer</t>
  </si>
  <si>
    <t>Supplerende kapital: Lovpligtige justeringer</t>
  </si>
  <si>
    <t>Et instituts direkte og indirekte besiddelser af egne supplerende kapitalinstrumenter (negativt beløb)</t>
  </si>
  <si>
    <t>Artikel 63, litra b), nr. i), 
artikel 66, litra a), og 
artikel 67</t>
  </si>
  <si>
    <t>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</si>
  <si>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Artikel 66, litra b), og 
artikel 68</t>
  </si>
  <si>
    <t>Direkte og indirekte besiddelser af supplerende kapitalinstrumenter i enheder i den finansielle sektor, når instituttet ikke har væsentlige investeringer i disse enheder (beløb over tærsklen på 10 % og fratrukket anerkendte korte positioner) (negativt beløb)</t>
  </si>
  <si>
    <t>Artikel 66, litra c), og 
artikel 69, 70 og 79</t>
  </si>
  <si>
    <t>Instituttets direkte og indirekte besiddelser af supplerende kapitalinstrumenter og efterstillede lån i enheder i den finansielle sektor, når instituttet har væsentlige investeringer i disse enheder (fratrukket anerkendte korte positioner) (negativt beløb)</t>
  </si>
  <si>
    <t>Artikel 66, litra d), og 
artikel 69 og 79</t>
  </si>
  <si>
    <t>Samlede lovpligtige justeringer af supplerende kapital</t>
  </si>
  <si>
    <t>Supplerende kapital</t>
  </si>
  <si>
    <t>Samlet kapital (samlet kapital = kernekapital + supplerende kapital)</t>
  </si>
  <si>
    <t>Egentlig kernekapital (som en procentdel af risikoeksponeringsbeløbet)</t>
  </si>
  <si>
    <t>Artikel 92, stk. 2, litra a)</t>
  </si>
  <si>
    <t>Kernekapital (som en procentdel af risikoeksponeringsbeløbet)</t>
  </si>
  <si>
    <t>Artikel 92, stk. 2, litra b)</t>
  </si>
  <si>
    <t>Samlet kapital (som en procentdel af risikoeksponeringsbeløbet)</t>
  </si>
  <si>
    <t>Artikel 92, stk. 2, litra c)</t>
  </si>
  <si>
    <t>Krav om institutspecifik buffer (krav vedrørende egentlig kernekapital, jf. artikel 92, stk. 1, litra a), plus krav vedrørende kapitalbevaringsbuffer og kontracyklisk buffer plus systemisk risikobuffer plus buffer for systemisk vigtige institutter udtrykt som procentdel af samlede risikoeksponeringsbeløbet</t>
  </si>
  <si>
    <t>Artikel 128-131 og 
artikel 133 i direktiv 2013/36/EU</t>
  </si>
  <si>
    <t>Heraf krav om kapitalbevaringsbuffer</t>
  </si>
  <si>
    <t>Heraf krav om kontracyklisk buffer</t>
  </si>
  <si>
    <t>Heraf krav om systemisk risikobuffer</t>
  </si>
  <si>
    <t>Heraf G-SII-buffer eller O-SII-buffer</t>
  </si>
  <si>
    <t>Egentlig kernekapital til rådighed for buffere (som en procentdel af det samlede risikoeksponeringsbeløb)</t>
  </si>
  <si>
    <t>Artikel 128 i direktiv 2013/36/EU</t>
  </si>
  <si>
    <t>Direkte og indirekte besiddelser af kapital i enheder i den finansielle sektor, når instituttet ikke har væsentlige investeringer i disse enheder (beløb under tærsklen på 10 % og fratrukket anerkendte korte positioner)</t>
  </si>
  <si>
    <t>Artikel 36, stk. 1, litra h), 
artikel 45 og 46, 
artikel 56, litra c), 
artikel 59 og 60, 
artikel 66, litra c), og 
artikel 69 og 70</t>
  </si>
  <si>
    <t>Instituttets direkte og indirekte besiddelser af egentlige kernekapitalinstrumenter i enheder i den finansielle sektor, når instituttet har væsentlige investeringer i disse enheder (beløb over tærsklen på 10 % og fratrukket anerkendte korte positioner)</t>
  </si>
  <si>
    <t>Artikel 36, stk. 1, nr. i), og 
artikel 45 og 48</t>
  </si>
  <si>
    <t>Udskudte skatteaktiver, som skyldes midlertidige forskelle (beløb under tærsklen på 10 %, fratrukket tilknyttede skatteforpligtelser, hvis betingelserne i artikel 38, stk. 3 er opfyldt)</t>
  </si>
  <si>
    <t>Artikel 36, stk. 1, litra c), og 
artikel 38 og artikel 48</t>
  </si>
  <si>
    <t>Lofter for indregning af hensættelser i den supplerende kapital</t>
  </si>
  <si>
    <t>Kreditrisikojusteringer indregnet i den supplerende kapital i forbindelse med eksponeringer opgjort efter standardmetoden (før anvendelse af loftet)</t>
  </si>
  <si>
    <t>Artikel 62</t>
  </si>
  <si>
    <t>Loft for indregning af kreditrisikojusteringer i den supplerende kapital opgjort efter standardmetoden</t>
  </si>
  <si>
    <t>Kreditrisikojusteringer indregnet i den supplerende kapital i forbindelse med eksponeringer opgjort efter IRB-metoden (før anvendelse af loftet)</t>
  </si>
  <si>
    <t>Loft for indregning af kreditrisikojusteringer i den supplerende kapital opgjort efter IRB-metoden</t>
  </si>
  <si>
    <t>Nuværende loft for egentlige kernekapitalinstrumenter underlagt udfasning</t>
  </si>
  <si>
    <t>Artikel 484, stk. 3, og 
artikel 486, stk. 2 og 5</t>
  </si>
  <si>
    <t>Beløb ikke indregnet i den egentlige kernekapital som følge af loft (overskridelse af loft efter indfrielse og forfald)</t>
  </si>
  <si>
    <t>Nuværende loft for hybride kernekapitalinstrumenter underlagt udfasning</t>
  </si>
  <si>
    <t>Artikel 484, stk. 4, og 
artikel 486, stk. 3 og 5</t>
  </si>
  <si>
    <t>Beløb ikke indregnet i den hybride kernekapital som følge af loft (overskridelse af loft efter indfrielse og forfald)</t>
  </si>
  <si>
    <t>Nuværende loft for supplerende kapitalinstrumenter underlagt udfasning</t>
  </si>
  <si>
    <t>Artikel 484, stk. 5, og 
artikel 486, stk. 4 og 5</t>
  </si>
  <si>
    <t>Beløb ikke indregnet i den supplerende kapital som følge af loft (overskridelse af loft efter indfrielse og forfald)</t>
  </si>
  <si>
    <t>EU-20a</t>
  </si>
  <si>
    <t>EU-20b</t>
  </si>
  <si>
    <t>EU-20c</t>
  </si>
  <si>
    <t>27a</t>
  </si>
  <si>
    <t>Andre lovpligtige justeringer</t>
  </si>
  <si>
    <t>EU-33a</t>
  </si>
  <si>
    <t>Beløb for kvalificerede poster omhandlet i artikel 494a, stk. 1, i CRR underlagt udfasning fra hybrid kernekapital</t>
  </si>
  <si>
    <t>EU-33b</t>
  </si>
  <si>
    <t>Beløb for kvalificerede poster omhandlet i artikel 494b, stk. 1, i CRR underlagt udfasning fra hybrid kernekapital</t>
  </si>
  <si>
    <t>42a</t>
  </si>
  <si>
    <t>Andre lovpligtige justeringer af den hybride kernekapital</t>
  </si>
  <si>
    <t>EU-47a</t>
  </si>
  <si>
    <t>Beløb for kvalificerede poster omhandlet i artikel 494a, stk. 2, i CRR underlagt udfasning fra supplerende kapital.</t>
  </si>
  <si>
    <t>EU-47b</t>
  </si>
  <si>
    <t>Beløb for kvalificerede poster omhandlet i artikel 494b, stk. 2, i CRR underlagt udfasning fra supplerende kapital.</t>
  </si>
  <si>
    <t>EU-56a</t>
  </si>
  <si>
    <t>Kvalificerede fradrag i nedskrivningsrelevante passiver, som overstiger instituttets nedskrivningsrelevante passiver (negativt beløb)</t>
  </si>
  <si>
    <t>EU-56b</t>
  </si>
  <si>
    <t>Andre lovpligtige justeringer af den supplerende kapital</t>
  </si>
  <si>
    <t>Securitiseringseksponeringer — Værdi af eksponeringer uden for handelsbeholdningen</t>
  </si>
  <si>
    <t>Eksponeringsværdi i alt</t>
  </si>
  <si>
    <t>Relevante krediteksponeringer — Markedsrisiko</t>
  </si>
  <si>
    <t>Risikovægtede eksponeringer</t>
  </si>
  <si>
    <t>Kontracyklisk buffersats (%)</t>
  </si>
  <si>
    <t>EU-11a</t>
  </si>
  <si>
    <t>EU-11b</t>
  </si>
  <si>
    <t>Samlede aktiver, jf. de offentliggjorte regnskaber</t>
  </si>
  <si>
    <t>Justering for enheder, der er konsolideret med henblik på regnskabsførelse, men som ikke er omfattet af den tilsynsmæssige konsolidering</t>
  </si>
  <si>
    <t>(Justeringer for securitiserede eksponeringer, der opfylder de operationelle krav for anerkendelse af væsentlig risikooverførsel)</t>
  </si>
  <si>
    <t>(Justering for midlertidig fritagelse af eksponeringer mod centralbanker (hvis det er relevant))</t>
  </si>
  <si>
    <t>(Justering for aktiver under forvaltning (fiduciary assets), som indregnes på instituttets balance ifølge de gældende regnskabsregler, men ikke medtages i det samlede eksponeringsmål. jf. artikel 429a, stk. 1, litra i), i CRR)</t>
  </si>
  <si>
    <t>Justering for almindelige køb og salg af finansielle aktiver, der bogføres efter handelsdatoen</t>
  </si>
  <si>
    <t>Justering for kvalificerede cash pool-transaktioner</t>
  </si>
  <si>
    <t>Justering for afledte finansielle instrumenter</t>
  </si>
  <si>
    <t>Justering for værdipapirfinansieringstransaktioner (SFT'er)</t>
  </si>
  <si>
    <t>Justering for ikkebalanceførte poster (dvs. konvertering til ikkebalanceførte eksponeringer i form af kreditækvivalente beløb)</t>
  </si>
  <si>
    <t>(Justering for justeringer som følge af forsigtig værdiansættelse og specifikke og generelle hensættelser, der har reduceret kernekapitalen)</t>
  </si>
  <si>
    <t>(Justering for eksponeringer udelukket fra det samlede eksponeringsmål, jf. artikel 429a, stk. 1, litra c), i CRR)</t>
  </si>
  <si>
    <t>(Justering for eksponeringer udelukket fra det samlede eksponeringsmål, jf. artikel 429a, stk. 1, litra j), i CRR)</t>
  </si>
  <si>
    <t>Andre justeringer</t>
  </si>
  <si>
    <t>Gearingsgradsrelevante eksponeringer, jf. CRR</t>
  </si>
  <si>
    <t>Balanceførte eksponeringer (ekskl. derivater og SFT'er)</t>
  </si>
  <si>
    <t>Derivateksponeringer</t>
  </si>
  <si>
    <t>Eksponering bestemt efter den oprindelige eksponeringsmetode</t>
  </si>
  <si>
    <t>Bruttoaktiver, der er indgået i SFT'er (uden netting), efter justering for regnskabsmæssige transaktioner vedrørende salg</t>
  </si>
  <si>
    <t>Eksponering mod modpartskreditrisiko for SFT-aktiver</t>
  </si>
  <si>
    <t>Eksponeringer i forbindelse med agenttransaktioner</t>
  </si>
  <si>
    <t>EU-15a</t>
  </si>
  <si>
    <t>Valg af overgangsordninger for definitionen af kapitalmålet</t>
  </si>
  <si>
    <t>EU-1</t>
  </si>
  <si>
    <t>EU-2</t>
  </si>
  <si>
    <t>Eksponeringer i handelsbeholdningen</t>
  </si>
  <si>
    <t>EU-3</t>
  </si>
  <si>
    <t>EU-4</t>
  </si>
  <si>
    <t>Særligt dækkede obligationer og særligt dækkede realkreditobligationer</t>
  </si>
  <si>
    <t>EU-5</t>
  </si>
  <si>
    <t>Eksponeringer, der behandles som eksponeringer mod stater</t>
  </si>
  <si>
    <t>EU-6</t>
  </si>
  <si>
    <t>EU-7</t>
  </si>
  <si>
    <t>Institutter</t>
  </si>
  <si>
    <t>EU-8</t>
  </si>
  <si>
    <t>EU-9</t>
  </si>
  <si>
    <t>Detaileksponeringer</t>
  </si>
  <si>
    <t>EU-10</t>
  </si>
  <si>
    <t>Selskaber</t>
  </si>
  <si>
    <t>EU-11</t>
  </si>
  <si>
    <t>EU-12</t>
  </si>
  <si>
    <t>Andre eksponeringer (f.eks. aktieeksponeringer, securitiseringer og andre aktiver, der ikke er gældsforpligtelser)</t>
  </si>
  <si>
    <t>Balanceførte poster (ekskl. derivater og SFT'er, men inkl. sikkerhedsstillelse)</t>
  </si>
  <si>
    <t>Gross-up for sikkerhedsstillelse i forbindelse med derivatkontrakter, hvis fratrukket i de balanceførte aktiver i henhold til de gældende regnskabsregler</t>
  </si>
  <si>
    <t>(Fradrag af aktiver i form af fordringer for likvid variationsmargen stillet i forbindelse med derivattransaktioner)</t>
  </si>
  <si>
    <t>(Justering for værdipapirer modtaget i værdipapirfinansieringstransaktioner, og som indregnes som aktiver)</t>
  </si>
  <si>
    <t>(Generelle kreditrisikojusteringer i forbindelse med balanceførte poster)</t>
  </si>
  <si>
    <t>(Værdien af aktiver fratrukket ved opgørelsen af kernekapital)</t>
  </si>
  <si>
    <t>Samlede balanceførte eksponeringer (ekskl. derivater og SFT'er)</t>
  </si>
  <si>
    <t>Genanskaffelsesomkostninger i forbindelse med derivattransaktioner opgjort efter standardmetoden for modpartskreditrisiko (dvs. fratrukket godkendt likvid variationsmargen)</t>
  </si>
  <si>
    <t>EU-8a</t>
  </si>
  <si>
    <t>Undtagelse for derivater: genanskaffelsesomkostningsandel i henhold til den forenklede standardmetode</t>
  </si>
  <si>
    <t>Tillægsbeløb for potentiel fremtidig eksponering knyttet til derivattransaktioner opgjort efter standardmetoden for modpartskreditrisiko</t>
  </si>
  <si>
    <t>EU-9a</t>
  </si>
  <si>
    <t>Undtagelse for derivater: andel af potentiel fremtidig eksponering i henhold til den forenklede standardmetode</t>
  </si>
  <si>
    <t>EU-9b</t>
  </si>
  <si>
    <t>(Ikke medregnet CCP-element af kundeclearede handelseksponeringer) (standardmetode for modpartskreditrisiko)</t>
  </si>
  <si>
    <t>EU-10a</t>
  </si>
  <si>
    <t>(Ikke medregnet CCP-element af kundeclearede handelseksponeringer) (forenklet standardmetode)</t>
  </si>
  <si>
    <t>EU-10b</t>
  </si>
  <si>
    <t>(-) Ikke medregnet CCP-element af kundeclearede handelseksponeringer (oprindelig eksponeringsmetode)</t>
  </si>
  <si>
    <t>Justeret faktisk nominel værdi af solgte kreditderivater</t>
  </si>
  <si>
    <t>(Justerede faktiske nominelle værdijusteringer og fradrag af tillæg for solgte kreditderivater)</t>
  </si>
  <si>
    <t>Derivateksponeringer i alt</t>
  </si>
  <si>
    <t>Eksponeringer i forbindelse med værdipapirfinansieringstransaktioner (SFT)</t>
  </si>
  <si>
    <t>(Kontantgæld og kontantfordringer (nettede beløb) hidrørende fra bruttoaktiver, der er indgået i SFT'er)</t>
  </si>
  <si>
    <t>EU-16a</t>
  </si>
  <si>
    <t>Undtagelse for SFT'er: Modpartskreditrisikoeksponering, jf. artikel 429e, stk. 5, og artikel 222 i CRR</t>
  </si>
  <si>
    <t>EU-17a</t>
  </si>
  <si>
    <t>(Ikke medregnet CCP-element af kundeclearet SFT-eksponering)</t>
  </si>
  <si>
    <t>Eksponeringer i forbindelse med værdipapirfinansieringstransaktioner i alt</t>
  </si>
  <si>
    <t>Andre ikkebalanceførte eksponeringer</t>
  </si>
  <si>
    <t>Ikkebalanceførte eksponeringer til den notionelle bruttoværdi</t>
  </si>
  <si>
    <t>(Justeringer for konvertering til kreditækvivalente beløb)</t>
  </si>
  <si>
    <t>(Generelle hensættelser fratrukket ved opgørelsen af kernekapital og specifikke hensættelser i forbindelse med ikkebalanceførte eksponeringer)</t>
  </si>
  <si>
    <t>Ikkebalanceførte eksponeringer</t>
  </si>
  <si>
    <t>Udelukkede eksponeringer</t>
  </si>
  <si>
    <t>EU-22a</t>
  </si>
  <si>
    <t>(Eksponeringer, som udelukkes fra det samlede eksponeringsmål i overensstemmelse med artikel 429a, stk. 1, litra c), i CRR)</t>
  </si>
  <si>
    <t>EU-22b</t>
  </si>
  <si>
    <t>Eksponeringer, som udelukkes i overensstemmelse med artikel 429a, stk. 1, litra j), i CRR (balanceførte og ikkebalanceførte)</t>
  </si>
  <si>
    <t>EU-22c</t>
  </si>
  <si>
    <t>Offentlige udviklingsbankers (eller enheders) udelukkede eksponeringer — Offentlige investeringer</t>
  </si>
  <si>
    <t>EU-22d</t>
  </si>
  <si>
    <t>Offentlige udviklingsbankers (eller enheders) udelukkede eksponeringer — Støttelån</t>
  </si>
  <si>
    <t>EU-22e</t>
  </si>
  <si>
    <t>(Udelukkede eksponeringer fra pass through-støttelån gennem ikkeoffentlige udviklingskreditinstitutter (eller (enheder))</t>
  </si>
  <si>
    <t>EU-22f</t>
  </si>
  <si>
    <t>(Udelukkede garanterede dele af eksponeringer, der følger af eksportkreditter)</t>
  </si>
  <si>
    <t>EU-22g</t>
  </si>
  <si>
    <t>(Udelukket overskydende sikkerhedsstillelse deponeret hos trepartsagenter)</t>
  </si>
  <si>
    <t>EU-22h</t>
  </si>
  <si>
    <t>(Udelukkede bankmæssige accessoriske tjenesteydelser fra værdipapircentraler/institutter i henhold til artikel 429a, stk. 1, litra o), i CRR</t>
  </si>
  <si>
    <t>EU-22i</t>
  </si>
  <si>
    <t>(Udelukkede bankmæssige accessoriske tjenesteydelser fra udpegede institutter i henhold til artikel 429a, stk. 1, litra p), i CRR</t>
  </si>
  <si>
    <t>EU-22j</t>
  </si>
  <si>
    <t>(Reduktion af eksponeringsværdien af forfinansieringslån eller overgangslån)</t>
  </si>
  <si>
    <t>EU-22k</t>
  </si>
  <si>
    <t>(Udelukkede eksponeringer i alt)</t>
  </si>
  <si>
    <t>Kapitalmål og samlet eksponeringsmål</t>
  </si>
  <si>
    <t>EU-25</t>
  </si>
  <si>
    <t>Gearingsgrad (ekskl. virkningen af undtagelsen af offentlige investeringer og støttelån) (%)</t>
  </si>
  <si>
    <t>Gearingsgrad (ekskl. virkningen af midlertidige undtagelser af centralbankreserver) (%)</t>
  </si>
  <si>
    <t>Lovpligtig minimumsgearingsgradkrav (%)</t>
  </si>
  <si>
    <t>EU-26a</t>
  </si>
  <si>
    <t>EU-26b</t>
  </si>
  <si>
    <t>heraf: i form af egentlig kernekapital</t>
  </si>
  <si>
    <t>EU-27a</t>
  </si>
  <si>
    <t>Valg af overgangsordninger og relevante eksponeringer</t>
  </si>
  <si>
    <t>EU-27b</t>
  </si>
  <si>
    <t>Offentliggørelse af gennemsnitsværdier</t>
  </si>
  <si>
    <t>Gennemsnit af daglige værdier af bruttoaktiver, der er indgået i SFT'er, efter justering for regnskabsmæssige transaktioner vedrørende salg og modregning af relaterede likvide forpligtelser og likvide tilgodehavender</t>
  </si>
  <si>
    <t>Kvartalsultimoværdi af bruttoaktiver, der er indgået i SFT'er, efter justering for regnskabsmæssige transaktioner vedrørende salg og modregning af relaterede likvide forpligtelser og likvide tilgodehavender</t>
  </si>
  <si>
    <t>Samlet eksponeringsmål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</si>
  <si>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30a</t>
  </si>
  <si>
    <t>Samlet eksponeringsmål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</si>
  <si>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Gearingsgrad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</si>
  <si>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31a</t>
  </si>
  <si>
    <t>Gearingsgrad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</si>
  <si>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Samlede balanceførte eksponeringer (ekskl. derivater, SFT'er og ikke medregnede eksponeringer), heraf:</t>
  </si>
  <si>
    <t>Eksponeringer uden for handelsbeholdningen, heraf:</t>
  </si>
  <si>
    <t>Eksponeringer mod regionale myndigheder, multilaterale udviklingsbanker, internationale organisationer og offentlige enheder, der ikke behandles som stater</t>
  </si>
  <si>
    <t>Sikret ved pant i fast ejendom</t>
  </si>
  <si>
    <t>Misligholdte eksponeringer</t>
  </si>
  <si>
    <t>1</t>
  </si>
  <si>
    <t>2</t>
  </si>
  <si>
    <t>3</t>
  </si>
  <si>
    <t>4</t>
  </si>
  <si>
    <t>5</t>
  </si>
  <si>
    <t>6</t>
  </si>
  <si>
    <t>7</t>
  </si>
  <si>
    <t>8</t>
  </si>
  <si>
    <t>9</t>
  </si>
  <si>
    <t>10</t>
  </si>
  <si>
    <t>11</t>
  </si>
  <si>
    <t>12</t>
  </si>
  <si>
    <t>13</t>
  </si>
  <si>
    <t>14</t>
  </si>
  <si>
    <t>15</t>
  </si>
  <si>
    <t>16</t>
  </si>
  <si>
    <t>17</t>
  </si>
  <si>
    <t>18</t>
  </si>
  <si>
    <t>19</t>
  </si>
  <si>
    <t>20</t>
  </si>
  <si>
    <t>21</t>
  </si>
  <si>
    <t>22</t>
  </si>
  <si>
    <t>23</t>
  </si>
  <si>
    <t>Beløb</t>
  </si>
  <si>
    <t>Antal datapunkter, der anvendes i beregningen af gennemsnit</t>
  </si>
  <si>
    <t>LIKVIDE AKTIVER AF HØJ KVALITET</t>
  </si>
  <si>
    <t>Likvide aktiver af høj kvalitet (HQLA) i alt</t>
  </si>
  <si>
    <t>Detailindskud og indskud fra små erhvervskunder, heraf:</t>
  </si>
  <si>
    <t>Stabile indskud</t>
  </si>
  <si>
    <t>Mindre stabile indskud</t>
  </si>
  <si>
    <t>Usikret engrosfinansiering</t>
  </si>
  <si>
    <t>Transaktionsrelaterede indskud (alle modparter) og indskud i netværk af kooperative banker</t>
  </si>
  <si>
    <t>Ikketransaktionsrelaterede indskud (alle modparter)</t>
  </si>
  <si>
    <t>Usikret gæld</t>
  </si>
  <si>
    <t>Sikret engrosfinansiering</t>
  </si>
  <si>
    <t>Yderligere krav</t>
  </si>
  <si>
    <t>Udgående pengestrømme vedrørende derivateksponeringer og andre krav til sikkerhedsstillelse</t>
  </si>
  <si>
    <t>Udgående pengestrømme vedrørende tabt finansiering fra gældsprodukter</t>
  </si>
  <si>
    <t>Kredit- og likviditetsfaciliteter</t>
  </si>
  <si>
    <t>Øvrige forpligtelser vedrørende eventualfinansiering</t>
  </si>
  <si>
    <t>UDGÅENDE PENGESTRØMME I ALT</t>
  </si>
  <si>
    <t>Sikrede udlån (f.eks. reverse repos)</t>
  </si>
  <si>
    <t>Indgående pengestrømme fra eksponeringer, der ikke er misligholdt</t>
  </si>
  <si>
    <t>Andre indgående pengestrømme</t>
  </si>
  <si>
    <t>(Forskel mellem vægtede indgående pengestrømme i alt og vægtede udgående pengestrømme i alt, som opstår som følge af transaktioner i tredjelande, hvor der er overførselsrestriktioner, eller som er denomineret i ikkekonvertible valutaer)</t>
  </si>
  <si>
    <t>(Overskydende indgående pengestrømme fra et tilknyttet specialiseret kreditinstitut)</t>
  </si>
  <si>
    <t>INDGÅENDE PENGESTRØMME I ALT</t>
  </si>
  <si>
    <t>Helt undtagne indgående pengestrømme</t>
  </si>
  <si>
    <t>Indgående pengestrømme underlagt loft på 90 %</t>
  </si>
  <si>
    <t>Indgående pengestrømme underlagt loft på 75 %</t>
  </si>
  <si>
    <t>LIKVIDITETSBUFFER</t>
  </si>
  <si>
    <t>UDGÅENDE NETTOPENGESTRØMME I ALT</t>
  </si>
  <si>
    <t>Uvægtet værdi i alt (gennemsnit)</t>
  </si>
  <si>
    <t>Vægtet værdi i alt (gennemsnit)</t>
  </si>
  <si>
    <t>Uvægtet værdi efter restløbetid</t>
  </si>
  <si>
    <t>Vægtet værdi</t>
  </si>
  <si>
    <t>Ingen løbetid</t>
  </si>
  <si>
    <t>&lt; 6 måneder</t>
  </si>
  <si>
    <t>6 måneder til &lt; 1 år</t>
  </si>
  <si>
    <t>≥ 1 år</t>
  </si>
  <si>
    <t>Poster vedrørende tilgængelig stabil finansiering (ASF)</t>
  </si>
  <si>
    <t>Kapitalposter og -instrumenter</t>
  </si>
  <si>
    <t>Andre kapitalinstrumenter</t>
  </si>
  <si>
    <t>Detailindskud</t>
  </si>
  <si>
    <t>Engrosfinansiering:</t>
  </si>
  <si>
    <t>Transaktionsrelaterede indskud</t>
  </si>
  <si>
    <t>Anden engrosfinansiering</t>
  </si>
  <si>
    <t>Indbyrdes afhængige passiver</t>
  </si>
  <si>
    <t>Andre passiver:</t>
  </si>
  <si>
    <t>NSFR-derivatforpligtelser</t>
  </si>
  <si>
    <t>Alle øvrige passiver og kapitalinstrumenter, der ikke indgår i ovenstående kategorier</t>
  </si>
  <si>
    <t>Tilgængelig stabil finansiering (ASF) i alt</t>
  </si>
  <si>
    <t>Poster vedrørende krævet stabil finansiering (RSF)</t>
  </si>
  <si>
    <t>Aktiver, der er behæftede for en restløbetid på et år eller mere i en sikkerhedspulje</t>
  </si>
  <si>
    <t>Indskud i andre finansielle institutter til transaktionsrelaterede formål</t>
  </si>
  <si>
    <t>Ikkemisligholdte lån og værdipapirer:</t>
  </si>
  <si>
    <t>Værdipapirfinansieringstransaktioner, der ikke er misligholdt, med finansielle kunder, og som er sikret ved likvide aktiver af høj kvalitet på niveau 1, der er underlagt et haircut på 0 %</t>
  </si>
  <si>
    <t>Værdipapirfinansieringstransaktioner med finansielle kunder, der ikke er misligholdt, og som er sikret ved andre aktiver og lån og forskud til finansieringsinstitutter</t>
  </si>
  <si>
    <t>Lån, der ikke er misligholdt, til ikkefinansielle erhvervskunder, til detailkunder og små erhvervskunder og til stater og offentlige enheder, heraf:</t>
  </si>
  <si>
    <t>Ikkemisligholdte realkreditlån i beboelsesejendomme, heraf:</t>
  </si>
  <si>
    <t>Andre lån og værdipapirer, der ikke er misligholdt, og som ikke kan betragtes som likvide aktiver af høj kvalitet, herunder børsnoterede aktier og balanceførte handelsfinansieringsprodukter</t>
  </si>
  <si>
    <t>Indbyrdes afhængige aktiver</t>
  </si>
  <si>
    <t>Andre aktiver:</t>
  </si>
  <si>
    <t>Fysisk handlede råvarer</t>
  </si>
  <si>
    <t>Aktiver stillet som initialmargen for derivatkontrakter og bidrag til CCP'ers misligholdelsesfonde</t>
  </si>
  <si>
    <t>NSFR-derivataktiver</t>
  </si>
  <si>
    <t>NSFR-derivatforpligtelser før fradrag af stillet variationsmargen</t>
  </si>
  <si>
    <t>Alle øvrige aktiver, der ikke indgår i ovenstående kategorier</t>
  </si>
  <si>
    <t>Ikkebalanceførte poster</t>
  </si>
  <si>
    <t>i)</t>
  </si>
  <si>
    <t>Beløb, der overstiger tærsklen på 17,65 % (negativt beløb)</t>
  </si>
  <si>
    <t>Ikke relevant</t>
  </si>
  <si>
    <t>heraf: krav om yderligere kapitalgrundlag til at tage højde for andre risici end risikoen for overdreven gearing (%)</t>
  </si>
  <si>
    <t>a)</t>
  </si>
  <si>
    <t xml:space="preserve">b) </t>
  </si>
  <si>
    <t xml:space="preserve">c) </t>
  </si>
  <si>
    <t>d)</t>
  </si>
  <si>
    <t>e)</t>
  </si>
  <si>
    <t>f)</t>
  </si>
  <si>
    <t>g)</t>
  </si>
  <si>
    <t>Offentliggørelse af den koncise risikoerklæring godkendt af ledelsesorganet.</t>
  </si>
  <si>
    <t>Oplysninger om strukturen til ledelse af hver type af risiko.</t>
  </si>
  <si>
    <t>Erklæring godkendt af ledelsesorganet om, hvorvidt risikostyringsordningerne er tilstrækkelige.</t>
  </si>
  <si>
    <t xml:space="preserve">Offentliggørelse om omfanget og arten af systemer til risikorapportering og/eller måling. </t>
  </si>
  <si>
    <t>Offentliggørelse af oplysninger om hovedelementerne i systemerne til risikorapportering og -måling.</t>
  </si>
  <si>
    <t>Strategier og processer til styring af risiko for hver særskilt risikokategori.</t>
  </si>
  <si>
    <t>Oplysninger om strategier og processer til administration, afdækning og reduktion af risici såvel som om overvågning af effektiviteten af afdækning og reduktionsmekanismer.</t>
  </si>
  <si>
    <t>Besvarelse</t>
  </si>
  <si>
    <t>Antal direktør- og bestyrelsesposter, som indehaves af medlemmer af ledelsesorganet.</t>
  </si>
  <si>
    <t>Oplysninger vedrørende ansættelsespolitikken for medlemmer af ledelsesorganet og deres faktiske viden, faglige kompetence og ekspertise.</t>
  </si>
  <si>
    <t>Oplysninger vedrørende ansættelsespolitikken for medlemmer af ledelsesorganet.</t>
  </si>
  <si>
    <t>Oplysninger om, hvorvidt instituttet har nedsat et selvstændigt risikoudvalg, og antallet af møder.</t>
  </si>
  <si>
    <t xml:space="preserve">Beskrivelse af informationsstrømmen vedrørende risiko til ledelsesorganet. </t>
  </si>
  <si>
    <t>Metode til vurdering af deres interne kapital</t>
  </si>
  <si>
    <t>Efter anmodning fra den relevante kompetente myndighed resultatet af instituttets proces til vurdering af den interne kapital</t>
  </si>
  <si>
    <t>Kreditrisiko (undtagen modpartskreditrisiko)</t>
  </si>
  <si>
    <t>Aktiver i alt</t>
  </si>
  <si>
    <t>Passiver i alt</t>
  </si>
  <si>
    <t>Aktiekapital</t>
  </si>
  <si>
    <t>Udsteder</t>
  </si>
  <si>
    <t>Entydigt ID (f.eks. CUSIP-, ISIN- eller Bloomberg-ID for private investeringer)</t>
  </si>
  <si>
    <t>2a</t>
  </si>
  <si>
    <t>Offentlig eller privat investering</t>
  </si>
  <si>
    <t>Gældende lovgivning for instrumentet</t>
  </si>
  <si>
    <t>3a </t>
  </si>
  <si>
    <t>Kontraktmæssig anerkendelse af afviklingsmyndigheders nedskrivnings- og konverteringsbeføjelser</t>
  </si>
  <si>
    <t>Tilsynsmæssig behandling</t>
  </si>
  <si>
    <t>Beløb anerkendt i lovpligtig kapital eller nedskrivningsrelevante passiver (valuta i millioner pr. seneste indberetningsdato)</t>
  </si>
  <si>
    <t xml:space="preserve">Nominel værdi af instrumentet </t>
  </si>
  <si>
    <t>Emissionskurs</t>
  </si>
  <si>
    <t>Indfrielseskurs</t>
  </si>
  <si>
    <t>Regnskabsmæssig klassificering</t>
  </si>
  <si>
    <t>Oprindelig udstedelsesdato</t>
  </si>
  <si>
    <t>Uamortisabelt eller dateret</t>
  </si>
  <si>
    <t>Udsteder-call med forbehold af forudgående myndighedsgodkendelse</t>
  </si>
  <si>
    <t>Kuponrente/udbytte</t>
  </si>
  <si>
    <t xml:space="preserve">Fast eller variabelt udbytte/fast eller variabel kuponrente </t>
  </si>
  <si>
    <t xml:space="preserve">Kuponrente og tilknyttet indeks </t>
  </si>
  <si>
    <t xml:space="preserve">Tilstedeværelse af "dividend stopper" </t>
  </si>
  <si>
    <t>Konvertibelt eller ikkekonvertibelt</t>
  </si>
  <si>
    <t>Egenskaber for nedskrivning</t>
  </si>
  <si>
    <t>34a </t>
  </si>
  <si>
    <t>Type af efterstillelse (kun for nedskrivningsrelevante passiver)</t>
  </si>
  <si>
    <t>EU-34b</t>
  </si>
  <si>
    <t>Instrumentets prioritering ved almindelig insolvensbehandling</t>
  </si>
  <si>
    <t>Position i efterstillelseshierarki ved likvidation (angiv instrumenttype, der er umiddelbart over instrumentet)</t>
  </si>
  <si>
    <t>Ikkeoverensstemmende træk efter overgangsperiode</t>
  </si>
  <si>
    <t>Hvis ja, angives ikkeoverensstemmende træk.</t>
  </si>
  <si>
    <t>37a</t>
  </si>
  <si>
    <t>Link til instrumentets fuldstændige vilkår og betingelser (henvisning)</t>
  </si>
  <si>
    <t>Beskrivelse af proceduren for styring af risikoen for overdreven gearing</t>
  </si>
  <si>
    <t>b)</t>
  </si>
  <si>
    <t>Beskrivelse af de faktorer, der har haft en indflydelse på gearingsgraden i den periode, som den offentliggjorte gearingsgrad vedrører</t>
  </si>
  <si>
    <t>Skema EU CC1 — Sammensætning af lovpligtigt kapitalgrundlag</t>
  </si>
  <si>
    <t>Skema EU CCA — Hovedtræk ved lovpligtige kapitalgrundlagsinstrumenter og nedskrivningsrelevante passivinstrumenter</t>
  </si>
  <si>
    <t>Tabel EU LRA — Offentliggørelse af kvalitative oplysninger om gearingsgrad</t>
  </si>
  <si>
    <t>Skema EU LIQ1 — Kvantitative oplysninger om likviditetsdækningsgrad</t>
  </si>
  <si>
    <t xml:space="preserve">Skema EU LIQ2 — Net stable funding ratio </t>
  </si>
  <si>
    <t>c)</t>
  </si>
  <si>
    <t>h)</t>
  </si>
  <si>
    <t xml:space="preserve">Strategier og procedurer til styring af likviditetsrisiko, herunder politikker for diversificering i kilder til og restløbetid af planlagt finansiering </t>
  </si>
  <si>
    <t>Omfanget og arten af systemer til likviditetsrisikorapportering og -måling</t>
  </si>
  <si>
    <t>Politikker til afdækning og reduktion af likviditetsrisiko samt strategier og procedurer til overvågning af afdæknings- og reduktionsmekanismernes løbende effektivitet</t>
  </si>
  <si>
    <t>En oversigt over bankens nødfinansieringsplaner</t>
  </si>
  <si>
    <t>En redegørelse for, hvordan stresstest anvendes</t>
  </si>
  <si>
    <t>UDGÅENDE PENGESTRØMME</t>
  </si>
  <si>
    <t>INDGÅENDE PENGESTRØMME</t>
  </si>
  <si>
    <t>JUSTERET VÆRDI I ALT</t>
  </si>
  <si>
    <t>EU 1a</t>
  </si>
  <si>
    <t>EU 1b</t>
  </si>
  <si>
    <t>Redegørelse for de vigtigste faktorer bag likviditetsdækningsgradsresultater og udviklingen i input til beregningen af likviditetsdækningsgraden over tid</t>
  </si>
  <si>
    <t>Redegørelse for ændringer i likviditetsdækningsgraden over tid</t>
  </si>
  <si>
    <t>Redegørelse for den faktiske koncentration af finansieringskilder</t>
  </si>
  <si>
    <t>Overordnet beskrivelse af sammensætningen af instituttets likviditetsbuffer</t>
  </si>
  <si>
    <t>Derivateksponeringer og potentielle calls vedrørende sikkerhedsstillelse</t>
  </si>
  <si>
    <t>Valutamismatch i likviditetsdækningsgraden</t>
  </si>
  <si>
    <t>Andre poster i beregningen af likviditetsdækningsgraden, som ikke er omfattet af skemaet til offentliggørelse af likviditetsdækningsgraden, men som instituttet finder relevant for likviditetsprofilen</t>
  </si>
  <si>
    <t>- Med en risikovægt på mindre end eller lig med 35 % i henhold til Basel II-standardmetoden for kreditrisiko</t>
  </si>
  <si>
    <t>I den koncise risikoerklæring, jf. artikel 435, stk. 1, litra f), i CRR, hvordan forretningsmodellen kommer til udtryk i de enkelte bestanddele af instituttets kreditrisikoprofil.</t>
  </si>
  <si>
    <t>I forbindelse med vurderingen af deres strategier og procedurer til styring af kreditrisiko og politikker til afdækning og reduktion af denne risiko, jf. artikel 435, stk. 1, litra a) og d), i CRR, de kriterier og den tilgang, der er anvendt til at fastlægge kreditrisikostyringspolitikken og kreditrisikogrænserne.</t>
  </si>
  <si>
    <t>I forbindelse med afgivelsen af oplysninger om strukturen i og tilrettelæggelsen af risikostyringsfunktionen, jf. artikel 435, stk. 1, litra b), i CRR, strukturen i og tilrettelæggelsen af kreditrisikostyrings- og kontrolfunktionen.</t>
  </si>
  <si>
    <t>I forbindelse med afgivelsen af oplysninger om kompetence, status og andre ordninger vedrørende risikostyringsfunktionen, jf. artikel 435, stk. 1, litra b), i CRR, forholdet mellem funktionerne kreditrisikostyring, risikokontrol, compliance og intern revision.</t>
  </si>
  <si>
    <t>Omfanget af forfaldne eksponeringer (over 90 dage), som ikke anses for at være værdiforringede, og årsagerne hertil.</t>
  </si>
  <si>
    <t>Beskrivelse af de anvendte metoder til fastsættelse af generelle og specifikke kreditrisikojusteringer.</t>
  </si>
  <si>
    <t>Instituttets egen definition af en "omlagt eksponering", der anvendes med henblik på gennemførelse af artikel 178, stk. 3, litra d), i CRR, som fastsat i EBA's retningslinjer om misligholdelse, jf. artikel 178 i CRR, hvis denne afviger fra definitionen af eksponeringer med kreditlempelser som defineret i bilag V til Kommissionens gennemførelsesforordning (EU) nr. 680/2014.</t>
  </si>
  <si>
    <t>Tabel EU CRA — Generelle kvalitative oplysninger om kreditrisiko</t>
  </si>
  <si>
    <t>Tabel EU CRB — Yderligere offentliggørelse af oplysninger vedrørende kreditkvaliteten af aktiver</t>
  </si>
  <si>
    <t>a</t>
  </si>
  <si>
    <t>b</t>
  </si>
  <si>
    <t>c</t>
  </si>
  <si>
    <t>Regnskabsmæssig bruttoværdi/nominel værdi</t>
  </si>
  <si>
    <t>Akkumulerede værdiforringelser, akkumulerede negative ændringer i dagsværdi på grund af kreditrisiko og hensættelser</t>
  </si>
  <si>
    <t>Akkumulerede delvise afskrivninger</t>
  </si>
  <si>
    <t>Sikkerhedsstillelser og modtagne finansielle garantier</t>
  </si>
  <si>
    <t>Ikkemisligholdte eksponeringer</t>
  </si>
  <si>
    <t>Ikkemisligholdte eksponeringer – akkumulerede værdiforringelser og hensættelser</t>
  </si>
  <si>
    <t xml:space="preserve">Misligholdte eksponeringer – akkumulerede værdiforringelser, akkumulerede negative ændringer i dagsværdi på grund af kreditrisiko og hensættelser </t>
  </si>
  <si>
    <t>På ikkemisligholdte eksponeringer</t>
  </si>
  <si>
    <t>På misligholdte eksponeringer</t>
  </si>
  <si>
    <t>Heraf fase 1</t>
  </si>
  <si>
    <t>Heraf fase 2</t>
  </si>
  <si>
    <t>Heraf fase 3</t>
  </si>
  <si>
    <t>005</t>
  </si>
  <si>
    <t>Kassebeholdninger i centralbanker og andre anfordringsindskud</t>
  </si>
  <si>
    <t>Lån og forskud</t>
  </si>
  <si>
    <t>Centralbanker</t>
  </si>
  <si>
    <t>Centralregeringer</t>
  </si>
  <si>
    <t>Kreditinstitutter</t>
  </si>
  <si>
    <t>Andre finansielle selskaber</t>
  </si>
  <si>
    <t>Ikkefinansielle selskaber</t>
  </si>
  <si>
    <t xml:space="preserve">          Heraf SMV'er</t>
  </si>
  <si>
    <t>Husstande</t>
  </si>
  <si>
    <t>Gældsværdipapirer</t>
  </si>
  <si>
    <t>130</t>
  </si>
  <si>
    <t>140</t>
  </si>
  <si>
    <t>150</t>
  </si>
  <si>
    <t>160</t>
  </si>
  <si>
    <t>170</t>
  </si>
  <si>
    <t>180</t>
  </si>
  <si>
    <t>190</t>
  </si>
  <si>
    <t>200</t>
  </si>
  <si>
    <t>210</t>
  </si>
  <si>
    <t>220</t>
  </si>
  <si>
    <t>Skema EU CR1 — Ikkemisligholdte og misligholdte eksponeringer og dertil knyttede bestemmelser</t>
  </si>
  <si>
    <t>Balanceførte eksponeringer</t>
  </si>
  <si>
    <t>Anden sikkerhedsstillelse</t>
  </si>
  <si>
    <t>Tabel EU OVA — Instituttets risikostyringstilgang</t>
  </si>
  <si>
    <t>Tabel EU OVB — Offentliggørelse af ledelsessystemer</t>
  </si>
  <si>
    <t>Tabel EU OVC — ICAAP-oplysninger</t>
  </si>
  <si>
    <t>Skema EU CCyB1 — Geografisk fordeling af krediteksponeringer, der er relevante for beregningen af den kontracykliske kapitalbuffer</t>
  </si>
  <si>
    <t>Skema EU CCyB2 — Størrelsen af den institutspecifikke kontracykliske kapitalbuffer</t>
  </si>
  <si>
    <t>Skema EU LR1 — LRSum: Afstemning mellem regnskabsmæssige aktiver og gearingsgradrelevante eksponeringer — oversigt</t>
  </si>
  <si>
    <t xml:space="preserve">Tabel EU LIQA — Likviditetsrisikostyring </t>
  </si>
  <si>
    <t>Tabel EU CRC — Kvalitative indberetningskrav i forbindelse med kreditrisikoreduktionsteknikker</t>
  </si>
  <si>
    <t xml:space="preserve">En beskrivelse af de vigtigste elementer af politikkerne og processerne for balanceført og ikkebalanceført netting og en angivelse af, i hvillket omfang institutterne anvender balanceført netting.
</t>
  </si>
  <si>
    <t>De vigtigste elementer af politikker og procedurer for evaluering og styring af anerkendt sikkerhedsstillelse.</t>
  </si>
  <si>
    <t xml:space="preserve">c)
</t>
  </si>
  <si>
    <t>En beskrivelse af hovedkategorierne af sikkerhedsstillelse, som instituttet modtager til reduktion af kreditrisiko.</t>
  </si>
  <si>
    <t>For garantier og kreditderivater, der anvendes som kreditrisikoafdækning, hovedtyperne af garanter og kreditderivatmodparter og deres kreditværdighed, som anvendes til at mindske kapitalkrav, undtagen dem, der anvendes som led i syntetiske securitiseringsstrukturer.</t>
  </si>
  <si>
    <t>Oplysninger om markeds- eller kreditrisikokoncentrationer inden for den foretagne kreditrisikoreduktion.</t>
  </si>
  <si>
    <t>Skema EU CR4 — Standardmetode — Kreditrisikoeksponering og virkninger af kreditrisikoreduktionsteknikker</t>
  </si>
  <si>
    <t>Centralregeringer eller centralbanker</t>
  </si>
  <si>
    <t>Regionale eller lokale myndigheder</t>
  </si>
  <si>
    <t>Offentlige enheder</t>
  </si>
  <si>
    <t>Multilaterale udviklingsbanker</t>
  </si>
  <si>
    <t>Internationale organisationer</t>
  </si>
  <si>
    <t>Detail</t>
  </si>
  <si>
    <t>Eksponeringer forbundet med særlig høj risiko</t>
  </si>
  <si>
    <t>Institutter og selskaber med kortsigtet kreditvurdering</t>
  </si>
  <si>
    <t>CIU'er</t>
  </si>
  <si>
    <t>Aktier</t>
  </si>
  <si>
    <t>Andre poster</t>
  </si>
  <si>
    <t>Eksponeringer inden kreditkonvertingsfaktorer og inden kreditrisikoreduktionsteknikker</t>
  </si>
  <si>
    <t>Eksponeringer efter konverteringsfaktorer og efter kreditrisikoreduktionsteknikker</t>
  </si>
  <si>
    <t>Risikovægtede aktiver og tæthed af risikovægtede aktiver</t>
  </si>
  <si>
    <t>Risikovægtede aktiver</t>
  </si>
  <si>
    <t xml:space="preserve">Tæthed af risikovægtede aktiver (%) </t>
  </si>
  <si>
    <t>Eksponeringer sikret ved pant i fast ejendom</t>
  </si>
  <si>
    <t>Eksponeringer mod institutter og selskaber med kortsigtet kreditvurdering</t>
  </si>
  <si>
    <t>Andele eller aktier i CIU'er</t>
  </si>
  <si>
    <t>Aktieeksponeringer</t>
  </si>
  <si>
    <t>Risikovægt</t>
  </si>
  <si>
    <t>Heraf ikkeratede</t>
  </si>
  <si>
    <t>Andre</t>
  </si>
  <si>
    <t>Tabel EU CRE — Kvalitative offentliggørelseskrav i forbindelse med IRB-metoden</t>
  </si>
  <si>
    <t>Skema EU CR6-A – IRB-metoden – anvendelsesområdet for IRB-metoden og SA-metoden</t>
  </si>
  <si>
    <t xml:space="preserve">Centralregeringer eller centralbanker </t>
  </si>
  <si>
    <t xml:space="preserve">Heraf regionale eller lokale myndigheder </t>
  </si>
  <si>
    <t xml:space="preserve">Heraf offentlige enheder </t>
  </si>
  <si>
    <t>Heraf selskaber — specialiseret långivning, eksklusive omfattet af kategoriseringsmetoden</t>
  </si>
  <si>
    <t>Heraf selskaber — specialiseret långivning omfattet af kategoriseringsmetoden</t>
  </si>
  <si>
    <t>heraf detail — sikret ved pant i fast ejendom SMV'er</t>
  </si>
  <si>
    <t>heraf detail — sikret ved pant i fast ejendom ikke-SMV'er</t>
  </si>
  <si>
    <t>Heraf detail — kvalificeret revolverende</t>
  </si>
  <si>
    <t>Heraf detail — andre SMV'er</t>
  </si>
  <si>
    <t>Heraf detail — andre ikke-SMV'er</t>
  </si>
  <si>
    <t>Andre aktiver, der ikke er gældsforpligtelser</t>
  </si>
  <si>
    <t xml:space="preserve">I alt </t>
  </si>
  <si>
    <t>Eksponeringsværdi som defineret i artikel 166 i CRR for eksponeringer omfattet af IRB-metoden</t>
  </si>
  <si>
    <t>Samlet eksponeringsværdi for eksponeringer omfattet af standardmetoden og IRB-metoden</t>
  </si>
  <si>
    <t>Procentdel af den samlede eksponeringsværdi omfattet af en permanent delvis anvendelse af SA (%)</t>
  </si>
  <si>
    <t>Procentdel af den samlede eksponeringsværdi, der er omfattet af IRB-metoden (%)</t>
  </si>
  <si>
    <t>Procentdel af den samlede eksponeringsværdi, der er omfattet af en roll-out-plan (%)</t>
  </si>
  <si>
    <t>0,00 til &lt;0,15</t>
  </si>
  <si>
    <t>0,15 til &lt;0,25</t>
  </si>
  <si>
    <t>0,25 til &lt;0,50</t>
  </si>
  <si>
    <t>0,50 til &lt;0,75</t>
  </si>
  <si>
    <t>0,75 til &lt;2,50</t>
  </si>
  <si>
    <t>2,50 til &lt;10,00</t>
  </si>
  <si>
    <t>10,00 til &lt;100,00</t>
  </si>
  <si>
    <t>100,00 (misligholdelse)</t>
  </si>
  <si>
    <t>Total (alle eksponeringsklasser)</t>
  </si>
  <si>
    <t>PD-intertal</t>
  </si>
  <si>
    <t>Eksponeringsvægtet gennemsnitlig PD (%)</t>
  </si>
  <si>
    <t>Antal låntagere</t>
  </si>
  <si>
    <t>Risikovægtet eksponering efter anvendelse af støttefaktorer</t>
  </si>
  <si>
    <t>Densitet af risikovægtede eksponeringer</t>
  </si>
  <si>
    <t>Værdi af forventede tab</t>
  </si>
  <si>
    <t>Skema EU CR6 — IRB-metoden — kreditrisikoeksponeringer efter eksponeringsklasse og PD-interval</t>
  </si>
  <si>
    <t>Detail 
- med sikkerhed i fast ejendom, ikke-SMV'er</t>
  </si>
  <si>
    <t>Subtotal (Detail - med sikkerhed i fast ejendom, ikke-SMV'er)</t>
  </si>
  <si>
    <t>Detail 
- ikke-SMV'er andre</t>
  </si>
  <si>
    <t>Subtotal (Detail - ikke-SMV'er andre)</t>
  </si>
  <si>
    <t>Kreditrisikoreduktionsteknikker</t>
  </si>
  <si>
    <t>Kreditrisikoreduktionsteknikker ved beregningen af risikovægtede eksponeringer</t>
  </si>
  <si>
    <t>Finansieret kreditrisikoafdækning (FCP)</t>
  </si>
  <si>
    <t xml:space="preserve"> Ufinansieret kreditrisikoafdækning (UFCP)</t>
  </si>
  <si>
    <t>Centralregeringer og centralbanker</t>
  </si>
  <si>
    <t>Heraf selskaber — SMV'er</t>
  </si>
  <si>
    <t>Heraf selskaber — specialiseret långivning</t>
  </si>
  <si>
    <t>Heraf selskaber — andre</t>
  </si>
  <si>
    <t>Heraf detail — fast ejendom SMV'er</t>
  </si>
  <si>
    <t>Heraf detail — fast ejendom ikke-SMV'er</t>
  </si>
  <si>
    <r>
      <t xml:space="preserve">Risikovægtede eksponeringer uden substitutionsvirkninger
</t>
    </r>
    <r>
      <rPr>
        <sz val="8"/>
        <rFont val="Verdana"/>
        <family val="2"/>
      </rPr>
      <t>(kun reduktionsvirkninger)</t>
    </r>
    <r>
      <rPr>
        <b/>
        <sz val="8"/>
        <rFont val="Verdana"/>
        <family val="2"/>
      </rPr>
      <t xml:space="preserve">
</t>
    </r>
  </si>
  <si>
    <r>
      <t xml:space="preserve">Risikovægtede eksponeringer med substitutionsvirkninger
</t>
    </r>
    <r>
      <rPr>
        <sz val="8"/>
        <rFont val="Verdana"/>
        <family val="2"/>
      </rPr>
      <t>(både reduktions- og substitutionsvirkninger)</t>
    </r>
    <r>
      <rPr>
        <b/>
        <sz val="8"/>
        <rFont val="Verdana"/>
        <family val="2"/>
      </rPr>
      <t xml:space="preserve">
</t>
    </r>
  </si>
  <si>
    <r>
      <rPr>
        <sz val="8"/>
        <rFont val="Verdana"/>
        <family val="2"/>
      </rPr>
      <t>Andel af eksponeringer, der dækkes af</t>
    </r>
    <r>
      <rPr>
        <b/>
        <sz val="8"/>
        <rFont val="Verdana"/>
        <family val="2"/>
      </rPr>
      <t xml:space="preserve"> kreditderivater (%)</t>
    </r>
  </si>
  <si>
    <r>
      <rPr>
        <sz val="8"/>
        <rFont val="Verdana"/>
        <family val="2"/>
      </rPr>
      <t>Andel af eksponeringer, der dækkes af</t>
    </r>
    <r>
      <rPr>
        <b/>
        <sz val="8"/>
        <rFont val="Verdana"/>
        <family val="2"/>
      </rPr>
      <t xml:space="preserve"> instrumenter, som besiddes af tredjepart (%)</t>
    </r>
  </si>
  <si>
    <r>
      <rPr>
        <sz val="8"/>
        <rFont val="Verdana"/>
        <family val="2"/>
      </rPr>
      <t>Andel af eksponeringer, der dækkes af</t>
    </r>
    <r>
      <rPr>
        <b/>
        <sz val="8"/>
        <rFont val="Verdana"/>
        <family val="2"/>
      </rPr>
      <t xml:space="preserve"> kontant indlån (%)</t>
    </r>
  </si>
  <si>
    <r>
      <rPr>
        <sz val="8"/>
        <rFont val="Verdana"/>
        <family val="2"/>
      </rPr>
      <t>Andel af eksponeringer, der dækkes af</t>
    </r>
    <r>
      <rPr>
        <b/>
        <sz val="8"/>
        <rFont val="Verdana"/>
        <family val="2"/>
      </rPr>
      <t xml:space="preserve"> anden fysisk sikkerhed (%)</t>
    </r>
  </si>
  <si>
    <r>
      <rPr>
        <sz val="8"/>
        <rFont val="Verdana"/>
        <family val="2"/>
      </rPr>
      <t>Andel af eksponeringer, der dækkes af</t>
    </r>
    <r>
      <rPr>
        <b/>
        <sz val="8"/>
        <rFont val="Verdana"/>
        <family val="2"/>
      </rPr>
      <t xml:space="preserve"> fordringer (%)</t>
    </r>
  </si>
  <si>
    <r>
      <rPr>
        <sz val="8"/>
        <rFont val="Verdana"/>
        <family val="2"/>
      </rPr>
      <t>Andel af eksponeringer, der dækkes af</t>
    </r>
    <r>
      <rPr>
        <b/>
        <sz val="8"/>
        <rFont val="Verdana"/>
        <family val="2"/>
      </rPr>
      <t xml:space="preserve"> sikkerhed i fast ejendom (%)</t>
    </r>
  </si>
  <si>
    <t>Risikovægtet eksponering ved udgangen af den foregående indberetningsperiode</t>
  </si>
  <si>
    <t>Aktivernes størrelse (+/-)</t>
  </si>
  <si>
    <t>Aktivernes kvalitet (+/-)</t>
  </si>
  <si>
    <t>Opdateringer af modeller (+/-)</t>
  </si>
  <si>
    <t>Metode og politik (+/-)</t>
  </si>
  <si>
    <t>Anskaffelser og afhændelser (+/-)</t>
  </si>
  <si>
    <t>Valutakursændringer (+/-)</t>
  </si>
  <si>
    <t>Andre faktorer (+/-)</t>
  </si>
  <si>
    <t>Risikovægtet eksponering ved udgangen af indberetningsperioden</t>
  </si>
  <si>
    <t>Risikovægtet eksponering</t>
  </si>
  <si>
    <t>PD-interval</t>
  </si>
  <si>
    <t>Den observerede gennemsnitlige misligholdelsesrate (%)</t>
  </si>
  <si>
    <t>Gennemsnitlig PD (%)</t>
  </si>
  <si>
    <t>Heraf antal låntagere, der misligholdt i løbet af året</t>
  </si>
  <si>
    <t>EU — Den oprindelige eksponeringsmetode (for derivater)</t>
  </si>
  <si>
    <t>EU — forenklet standardmetode for modpartskreditrisiko (for derivater)</t>
  </si>
  <si>
    <t>Standardmetode for modpartskreditrisiko (for derivater)</t>
  </si>
  <si>
    <t>Metoden med interne modeller (for derivater og værdipapirfinansieringstransaktioner)</t>
  </si>
  <si>
    <t>Heraf nettinggrupper for værdipapirfinansieringstransaktioner</t>
  </si>
  <si>
    <t>2b</t>
  </si>
  <si>
    <t>Heraf nettinggrupper for derivater og terminsforretninger</t>
  </si>
  <si>
    <t>2c</t>
  </si>
  <si>
    <t>Heraf fra aftaler om nettinggrupper på tværs af produkter</t>
  </si>
  <si>
    <t>Den enkle metode for finansiel sikkerhed (for SFT'er)</t>
  </si>
  <si>
    <t>Den udbyggede metode for finansiel sikkerhed (for SFT'er)</t>
  </si>
  <si>
    <t>Value-at-risk for værdipapirfinansieringstransaktioner</t>
  </si>
  <si>
    <t>Potentiel fremtidig eksponering</t>
  </si>
  <si>
    <t>Faktisk forventet positiv eksponering</t>
  </si>
  <si>
    <t>Eksponeringsværdi</t>
  </si>
  <si>
    <t>Samlet andel af transaktioner underlagt den avancerede metode</t>
  </si>
  <si>
    <t xml:space="preserve">   i) Value-at-risk-komponent (inklusive multiplikationsfaktoren på 3)</t>
  </si>
  <si>
    <t xml:space="preserve">   ii) Value-at-risk-komponent i stresssituationer (inklusive multiplikationsfaktoren på 3)</t>
  </si>
  <si>
    <t>Transaktioner underlagt standardmetoden</t>
  </si>
  <si>
    <t>Transaktioner underlagt den alternative metode (baseret på den oprindelige eksponeringsmetode)</t>
  </si>
  <si>
    <t xml:space="preserve">Samlet antal transaktioner underlagt kapitalgrundlagskrav for kreditværdijusteringsrisiko </t>
  </si>
  <si>
    <t xml:space="preserve">Regionale eller lokale myndigheder </t>
  </si>
  <si>
    <t>Skema EU CCR5 — Sammensætning af sikkerhedsstillelse for modpartskreditrisikoeksponeringer</t>
  </si>
  <si>
    <t>Sikkerhedsstillelse anvendt i derivattransaktioner</t>
  </si>
  <si>
    <t>Sikkerhedsstillelse anvendt i værdipapirfinansieringstransaktioner</t>
  </si>
  <si>
    <t>Dagsværdi af modtagne sikkerheder</t>
  </si>
  <si>
    <t>Dagsværdi af stillede sikkerheder</t>
  </si>
  <si>
    <t>Adskilt</t>
  </si>
  <si>
    <t>Ikkeadskilt</t>
  </si>
  <si>
    <t>Kontanter — national valuta</t>
  </si>
  <si>
    <t>Kontanter – andre valutaer</t>
  </si>
  <si>
    <t>Indenlandsk statsgæld</t>
  </si>
  <si>
    <t>Anden statsgæld</t>
  </si>
  <si>
    <t>Gæld fra statslige myndigheder</t>
  </si>
  <si>
    <t>Virksomhedsobligationer</t>
  </si>
  <si>
    <t>Aktieinstrumenter</t>
  </si>
  <si>
    <t>Direkte produkter</t>
  </si>
  <si>
    <t>Renterisiko (generel og specifik)</t>
  </si>
  <si>
    <t>Aktierisiko (generel og specifik)</t>
  </si>
  <si>
    <t>Valutarisiko</t>
  </si>
  <si>
    <t xml:space="preserve">Råvarerisiko </t>
  </si>
  <si>
    <t xml:space="preserve">Optioner </t>
  </si>
  <si>
    <t>Forenklet metode</t>
  </si>
  <si>
    <t>Delta plus-metode</t>
  </si>
  <si>
    <t>Scenario-metode</t>
  </si>
  <si>
    <t>Securitisering (specifik risiko)</t>
  </si>
  <si>
    <t>Risikovægtede eksponeringer (RWEA)</t>
  </si>
  <si>
    <t>Offentliggørelse af metoder til vurdering af minimumskrav til kapitalgrundlag</t>
  </si>
  <si>
    <t>Beskrivelse af den anvendte AMA-metodetilgang (hvis det er relevant)</t>
  </si>
  <si>
    <t>Offentliggørelse af brugen af forsikringer til risikobegrænsning i den avancerede målemetode (hvis det er relevant)</t>
  </si>
  <si>
    <t>Skema EU CR7-A — IRB-metoden – Offentliggørelse af omfanget af anvendelsen af kreditrisikoreduktionsteknikker</t>
  </si>
  <si>
    <t>Skema EU CR8 — RWEA-flowtabeller for kreditrisikoeksponeringer i henhold til IRB-metoden</t>
  </si>
  <si>
    <t>Skema EU CR9 — IRB-metoden – Backtesting af PD efter eksponeringsklasse</t>
  </si>
  <si>
    <t>Skema EU CCR1 — Analyse af modpartskreditrisikoeksponeringer efter metode</t>
  </si>
  <si>
    <t>Skema EU CCR2 — Transaktioner underlagt kapitalgrundlagskrav for kreditværdijusteringsrisiko</t>
  </si>
  <si>
    <t>Tabel EU MRA — Kvalitative offentliggørelseskrav i forbindelse med markedsrisiko</t>
  </si>
  <si>
    <t>Skema EU OR1 — Kapitalgrundlagskrav for operationel risiko og risikovægtede eksponeringer</t>
  </si>
  <si>
    <t>Relevant indikator</t>
  </si>
  <si>
    <t>Risikoeksponering</t>
  </si>
  <si>
    <t>Bankaktiviteter omfattet af basisindikatormetoden (BIA)</t>
  </si>
  <si>
    <t>Bankaktiviteter omfattet af standardmetoden (TSA)/ den alternative standardmetode (ASA)</t>
  </si>
  <si>
    <t>OMFATTET AF TSA:</t>
  </si>
  <si>
    <t>OMFATTET AF ASA:</t>
  </si>
  <si>
    <t>Bankaktiviteter omfattet af avancerede målemetoder (AMA)</t>
  </si>
  <si>
    <t>Tabel EU-REMA – Aflønningspolitik</t>
  </si>
  <si>
    <t xml:space="preserve">f) </t>
  </si>
  <si>
    <t xml:space="preserve">i) </t>
  </si>
  <si>
    <t xml:space="preserve">j) </t>
  </si>
  <si>
    <t>Beskrivelse af de måder, hvorpå der tages højde for eksisterende og fremtidige risici i aflønningsprocesserne. Offentliggørelsen skal indeholde en oversigt over de væsentligste risici, beregningen af dem, og hvordan disse beregninger påvirker aflønningen.</t>
  </si>
  <si>
    <t>Forholdene mellem fast og variabel aflønning fastsat i henhold til artikel 94, stk. 1, litra g), i CRD.</t>
  </si>
  <si>
    <t>Efter anmodning fra den relevante medlemsstat eller kompetente myndighed den samlede aflønning af hvert medlem af ledelsesorganet eller den øverste ledelse.</t>
  </si>
  <si>
    <t>Store institutter skal også offentliggøre de kvantitative oplysninger om aflønningen af deres samlede ledelsesorgan, idet der skelnes mellem ledende og ikkeledende medlemmer, som nævnt i artikel 450, stk. 2, i CRR.</t>
  </si>
  <si>
    <t>Oplysninger om aflønningssystemets opbygning og struktur for så vidt angår identificerede medarbejdere. Offentliggørelsen skal omfatte:
— En oversigt over aflønningspolitikkens centrale funktioner og målsætninger, oplysninger om beslutningsprocessen i forbindelse med fastlæggelsen af aflønningspolitikken og de relevante berørte parters rolle.
— Oplysninger om, hvilke kriterier der lægges til grund for resultatmålinger og forudgående eller efterfølgende risikojustering.
— Oplysninger om, hvorvidt ledelsesorganet eller eventuelt løn- og vederlagsudvalget har gennemgået instituttets aflønningspolitik i løbet af det seneste år, og i givet fald en oversigt over eventuelle ændringer, som er foretaget, begrundelsen for ændringerne samt deres indvirkning på aflønningen.
— Oplysninger om, hvordan instituttet sikrer, at personale i interne kontrolfunktioner aflønnes uafhængigt af de forretningsområder, som de fører tilsyn med.
— De politikker og kriterier, der anvendes ved tildelingen af garanteret variabel aflønning og fratrædelsesgodtgørelse.</t>
  </si>
  <si>
    <t>Beskrivelse af de måder, hvorpå instituttet søger at justere aflønningen for at tage hensyn til langsigtede resultater. Offentliggørelsen skal omfatte:
— En oversigt over instituttets politikker vedrørende udskydelse, udbetaling i instrumenter, fastholdelsesperioder og optjening af variabel løn, herunder når de ikke er ens for alle medarbejdere eller kategorier af medarbejdere.
— Oplysninger om instituttets kriterier for efterfølgende justeringer (fradrag under udskydelsen og tilbagebetaling efter optjeningen, hvis dette er tilladt i henhold til national lovgivning).
— Hvor det er relevant, krav til kapitalandele, som kan pålægges identificerede medarbejdere.</t>
  </si>
  <si>
    <t>Beskrivelse af de vigtigste parametre og begrundelser for en eventuel ordning for variable komponenter og andre ikkepekuniære fordele, jf. artikel 450, stk. 1, litra f), i CRR. Offentliggørelsen skal omfatte:
— Oplysninger om de specifikke resultatindikatorer, der anvendes til at fastlægge de variable lønkomponenter, og de kriterier, der anvendes til at fastlægge balancen mellem de forskellige former for tildelte instrumenter, herunder aktier, tilsvarende ejerskabsinteresser, instrumenter baseret på aktiver, tilsvarende ikkelikvide instrumenter, optioner og andre instrumenter.</t>
  </si>
  <si>
    <t>Oplysning om, hvorvidt instituttet er indrømmet en undtagelse i henhold til artikel 94, stk. 3, i CRD, som omhandlet i artikel 450, stk. 1, litra k), i CRR.
— Med henblik på dette litra angiver institutter, der er indrømmet en sådan undtagelse, om dette er på grundlag af artikel 94, stk. 3, litra a), og/eller litra b), i CRD. De angiver også, på hvilket af aflønningskravene de anvender undtagelsen eller undtagelserne, det antal medarbejdere, der er genstand for undtagelsen eller undtagelserne, og deres samlede aflønning opdelt i fast og variabel aflønning.</t>
  </si>
  <si>
    <t>Beskrivelse af de måder, hvorpå instituttet søger at skabe sammenhæng mellem resultaterne i løbet af en resultatmålingsperiode og aflønningsniveauerne. Offentliggørelsen skal omfatte:
— En oversigt over de vigtigste resultatkriterier og -mål for instituttet, forretningsområder og enkeltpersoner.
— En oversigt over, hvordan det individuelle variable aflønningsbeløb hænger sammen med instituttets og den enkelte medarbejders resultater.
— Oplysninger om de kriterier, der anvendes til at fastlægge balancen mellem de forskellige former for tildelte instrumenter, herunder aktier, tilsvarende ejerskabsinteresser, optioner og andre instrumenter.
— Oplysninger om de foranstaltninger, som gennemføres af instituttet for at justere den variable aflønning i tilfælde af, at resultatmålene er svage, herunder instituttets kriterier for bestemmelse af »svage« resultatmål. I overensstemmelse med artikel 94, stk. 1, litra n), i CRD udbetales eller godtgøres den variable løn kun, hvis det er berettiget på grundlag af instituttets, afdelingens og den pågældende medarbejders resultater. Institutterne skal redegøre for, hvilke kriterier/tærskler der anvendes til at fastslå, at resultaterne er svage, og at det ikke berettiger udbetaling eller godtgørelse af den variable løn.</t>
  </si>
  <si>
    <t>Regnskabsmæssig værdi af behæftede aktiver</t>
  </si>
  <si>
    <t>Dagsværdi af behæftede aktiver</t>
  </si>
  <si>
    <t>Regnskabsmæssig værdi af ubehæftede aktiver</t>
  </si>
  <si>
    <t>Dagsværdi af ubehæftede aktiver</t>
  </si>
  <si>
    <t>heraf aktiver, der i ubehæftet stand ville kunne klassificeres som EHQLA'er og HQLA'er</t>
  </si>
  <si>
    <t>heraf EHQLA'er og HQLA'er</t>
  </si>
  <si>
    <t>Det oplysende instituts aktiver</t>
  </si>
  <si>
    <t>heraf: særligt dækkede obligationer og særligt dækkede realkreditobligationer</t>
  </si>
  <si>
    <t>heraf: securitiseringer</t>
  </si>
  <si>
    <t>heraf: udstedt af offentlig forvaltning og service</t>
  </si>
  <si>
    <t>heraf: udstedt af finansielle selskaber</t>
  </si>
  <si>
    <t>heraf: udstedt af ikkefinansielle selskaber</t>
  </si>
  <si>
    <t>Andre aktiver</t>
  </si>
  <si>
    <t>Ledelsesorganet i dets tilsynsfunktion</t>
  </si>
  <si>
    <t xml:space="preserve">Ledelsesorganet i dets ledelsesfunktion </t>
  </si>
  <si>
    <t>Andre medarbejdere i den øverste ledelse</t>
  </si>
  <si>
    <t>Andre identificerede medarbejdere</t>
  </si>
  <si>
    <t>Fast aflønning</t>
  </si>
  <si>
    <t>Antal identificerede medarbejdere</t>
  </si>
  <si>
    <t>Fast aflønning i alt</t>
  </si>
  <si>
    <t>Heraf: kontantbaseret</t>
  </si>
  <si>
    <t>(Ikke relevant i EU)</t>
  </si>
  <si>
    <t>EU-4a</t>
  </si>
  <si>
    <t>Heraf: aktier eller tilsvarende ejerskabsinteresser</t>
  </si>
  <si>
    <t xml:space="preserve">Heraf: instrumenter baseret på aktier eller tilsvarende ikkelikvide instrumenter </t>
  </si>
  <si>
    <t>EU-5x</t>
  </si>
  <si>
    <t>Heraf: andre instrumenter</t>
  </si>
  <si>
    <t>Heraf: andre former</t>
  </si>
  <si>
    <t>Variabel aflønning</t>
  </si>
  <si>
    <t>Variabel aflønning i alt</t>
  </si>
  <si>
    <t>EU-13a</t>
  </si>
  <si>
    <t>EU-14a</t>
  </si>
  <si>
    <t>EU-13b</t>
  </si>
  <si>
    <t>EU-14b</t>
  </si>
  <si>
    <t>EU-14x</t>
  </si>
  <si>
    <t>EU-14y</t>
  </si>
  <si>
    <t>Aflønning i alt (2 + 10)</t>
  </si>
  <si>
    <t xml:space="preserve">Skema EU REM1 – Aflønning tildelt i løbet af regnskabsåret </t>
  </si>
  <si>
    <t xml:space="preserve">   Heraf: udskudt</t>
  </si>
  <si>
    <t xml:space="preserve">Tildeling af garanteret variabel aflønning </t>
  </si>
  <si>
    <t>Tildeling af garanteret variabel aflønning — antal identificerede medarbejdere</t>
  </si>
  <si>
    <t>Tildeling af garanteret variabel aflønning — samlet beløb</t>
  </si>
  <si>
    <t>Heraf tildelt garanteret variabel aflønning, udbetalt i løbet af regnskabsåret, som ikke er omfattet af bonusloftet</t>
  </si>
  <si>
    <t>Fratrædelsesgodtgørelser tildelt i forudgående perioder, som er blevet udbetalt i løbet af regnskabsåret</t>
  </si>
  <si>
    <t>Fratrædelsesgodtgørelser tildelt i forudgående perioder, som er blevet udbetalt i løbet af regnskabsåret — antal identificerede medarbejdere</t>
  </si>
  <si>
    <t>Fratrædelsesgodtgørelser tildelt i forudgående perioder, som er blevet udbetalt i løbet af regnskabsåret — samlet beløb</t>
  </si>
  <si>
    <t>Fratrædelsesgodtgørelser tildelt i løbet af regnskabsåret</t>
  </si>
  <si>
    <t>Fratrædelsesgodtgørelser tildelt i løbet af regnskabsåret — antal identificerede medarbejdere</t>
  </si>
  <si>
    <t>Fratrædelsesgodtgørelser tildelt i løbet af regnskabsåret — samlet beløb</t>
  </si>
  <si>
    <t xml:space="preserve">Heraf udbetalt i løbet af regnskabsåret </t>
  </si>
  <si>
    <t>Heraf udskudt</t>
  </si>
  <si>
    <t>Heraf fratrædelsesgodtgørelser udbetalt i løbet af regnskabsåret, som ikke er omfattet af bonusloftet</t>
  </si>
  <si>
    <t>Heraf det højeste beløb, der er udbetalt til en enkelt person</t>
  </si>
  <si>
    <t>Skema EU REM2 – Særlige betalinger til medarbejdere, hvis arbejde har væsentlig indflydelse på instituttets risikoprofil (identificerede medarbejdere)</t>
  </si>
  <si>
    <t xml:space="preserve">Skema EU REM3 – Udskudt aflønning </t>
  </si>
  <si>
    <t>Udskudt og tilbageholdt aflønning</t>
  </si>
  <si>
    <t>Samlet udskudt aflønning tildelt for tidligere optjeningsperioder</t>
  </si>
  <si>
    <t xml:space="preserve">
Den del, der optjenes i regnskabsåret</t>
  </si>
  <si>
    <t xml:space="preserve">
Den del, der optjenes i de efterfølgende regnskabsår</t>
  </si>
  <si>
    <t>Resultatjusteringer foretaget i regnskabsåret for udskudt aflønning, som blev optjent i regnskabsåret</t>
  </si>
  <si>
    <t>Resultatjusteringer foretaget i regnskabsåret for udskudt aflønning, som optjenes i de kommende optjeningsår</t>
  </si>
  <si>
    <t>Samlet justering i løbet af regnskabsåret som følge af efterfølgende implicitte justeringer (dvs. ændringer i værdien for udskudt aflønning som følge af ændringer i priser på instrumenter)</t>
  </si>
  <si>
    <t xml:space="preserve">Samlet udskudt aflønning tildelt inden regnskabsåret, som er blevet udbetalt i regnskabsåret </t>
  </si>
  <si>
    <t>Samlet udskudt aflønning tildelt for tidligere optjeningsperioder, som er optjent, men omfattet af tilbageholdelsesperioder</t>
  </si>
  <si>
    <t>Kontantbaseret</t>
  </si>
  <si>
    <t xml:space="preserve">Instrumenter baseret på aktier eller tilsvarende ikkelikvide instrumenter </t>
  </si>
  <si>
    <t>Andre instrumenter</t>
  </si>
  <si>
    <t>Andre former</t>
  </si>
  <si>
    <t>Ledelsesorganet i dets ledelsesfunktion</t>
  </si>
  <si>
    <t>Aktier eller tilsvarende ejerskabsinteresser</t>
  </si>
  <si>
    <t>Samlet beløb</t>
  </si>
  <si>
    <t>Aflønning af ledelsesorgan</t>
  </si>
  <si>
    <t>Forretningsområder</t>
  </si>
  <si>
    <t>Ledelsesorgan, i alt</t>
  </si>
  <si>
    <t>Investeringsbankvirksomhed</t>
  </si>
  <si>
    <t>Detailbankydelser</t>
  </si>
  <si>
    <t>Forvaltning af aktiver</t>
  </si>
  <si>
    <t>Uafhængige interne kontrolfunktioner</t>
  </si>
  <si>
    <t>Alle andre</t>
  </si>
  <si>
    <t>Samlet antal identificerede medarbejdere</t>
  </si>
  <si>
    <t>Heraf: medlemmer af ledelsesorganet</t>
  </si>
  <si>
    <t>Heraf: andre medarbejdere i den øverste ledelse</t>
  </si>
  <si>
    <t>Heraf: andre identificerede medarbejdere</t>
  </si>
  <si>
    <t>Samlet aflønning af identificerede medarbejdere</t>
  </si>
  <si>
    <t xml:space="preserve">Heraf: variabel aflønning </t>
  </si>
  <si>
    <t xml:space="preserve">Heraf: fast aflønning </t>
  </si>
  <si>
    <t>Skema EU AE3 – Behæftelseskilder</t>
  </si>
  <si>
    <t>Generelle beskrivende oplysninger om aktivbehæftelse</t>
  </si>
  <si>
    <t>Generelle beskrivende oplysninger om konsekvenserne af instituttets forretningsmodel for aktivbehæftelse og behæftelsers konsekvenser for instituttets forretningsmodel, som giver brugerne konteksten for de offentliggørelser, der kræves i skema EU AE1 og EU AE2.</t>
  </si>
  <si>
    <t>Dagsværdi af behæftede modtagne sikkerheder eller egne udstedte gældsværdipapirer</t>
  </si>
  <si>
    <t>Ubehæftede</t>
  </si>
  <si>
    <t>Dagsværdi af modtagne sikkerheder eller egne udstedte gældsværdipapirer, som kan behæftes</t>
  </si>
  <si>
    <t>Sikkerheder modtaget af det oplysende institut</t>
  </si>
  <si>
    <t>Lån på anfordring</t>
  </si>
  <si>
    <t>Lån og forskud, bortset fra lån på anfordring</t>
  </si>
  <si>
    <t>230</t>
  </si>
  <si>
    <t>Andre modtagne sikkerheder</t>
  </si>
  <si>
    <t>240</t>
  </si>
  <si>
    <t>Egne udstedte gældsværdipapirer, bortset fra egne særligt dækkede obligationer og særligt dækkede realkreditobligationer eller securitiseringer</t>
  </si>
  <si>
    <t xml:space="preserve">SAMLET MODTAGET SIKKERHEDSSTILLELSE OG EGNE UDSTEDTE GÆLDSVÆRDIPAPIRER </t>
  </si>
  <si>
    <t>Modsvarende forpligtelser, eventualforpligtelser eller udlånte værdipapirer</t>
  </si>
  <si>
    <t>Aktiver, modtagne sikkerheder og egne udstedte gældsværdipapirer, bortset fra særligt dækkede obligationer og særligt dækkede realkreditobligationer og behæftede securitiseringer</t>
  </si>
  <si>
    <t>Regnskabsmæssig værdi af udvalgte finansielle forpligtelser</t>
  </si>
  <si>
    <t>Tabel EU AE4 – Supplerende beskrivende oplysninger</t>
  </si>
  <si>
    <t>Skema EU AE2 – Modtaget sikkerhedsstillelse og egne udstedte gældsværdipapirer</t>
  </si>
  <si>
    <t>Skema EU AE1 – Behæftede og ubehæftede aktiver</t>
  </si>
  <si>
    <t>Skema EU CR5 — Standardmetode</t>
  </si>
  <si>
    <t>Tabel EU CCRA — Kvalitativ offentliggørelse i forbindelse med modpartskreditrisiko</t>
  </si>
  <si>
    <t>Skema EU MR1 — Markedsrisiko i henhold til standardmetoden</t>
  </si>
  <si>
    <t>Tabel EU ORA — Kvalitative oplysninger om operationel risiko</t>
  </si>
  <si>
    <t>Skema EU REM5 – Oplysninger om aflønning af medarbejdere, hvis arbejde har væsentlig indflydelse på instituttets risikoprofil (identificerede medarbejdere)</t>
  </si>
  <si>
    <t>CCA</t>
  </si>
  <si>
    <t>LRA</t>
  </si>
  <si>
    <t>Likviditetskrav</t>
  </si>
  <si>
    <t>CRC</t>
  </si>
  <si>
    <t>CR3</t>
  </si>
  <si>
    <t>CRD</t>
  </si>
  <si>
    <t>CRE</t>
  </si>
  <si>
    <t>CR10</t>
  </si>
  <si>
    <t>SECA</t>
  </si>
  <si>
    <t>ORA</t>
  </si>
  <si>
    <t>OR1</t>
  </si>
  <si>
    <t>REMA</t>
  </si>
  <si>
    <t>Indholdsfortegnelse</t>
  </si>
  <si>
    <t>Eksponeringer mod kreditrisiko, udvandingsrisiko og kreditkvalitet</t>
  </si>
  <si>
    <t>Anvendelsen af kreditrisikoreduktionsteknikker</t>
  </si>
  <si>
    <t>Anvendelsen af standardmetoden</t>
  </si>
  <si>
    <t>Eksponeringer mod modpartskreditrisiko</t>
  </si>
  <si>
    <t>Aflønningspolitik</t>
  </si>
  <si>
    <t>Tilbage til forside</t>
  </si>
  <si>
    <t>Tabel EU CRD — Kvalitative offentliggørelseskrav i forbindelse med standardmetoden</t>
  </si>
  <si>
    <t>Navnene på de eksterne kreditvurderingsinstitutter (ECAI'er) og eksportkreditagenturer (ECA'er), som er udpeget af instituttet, og årsagerne til eventuelle ændringer i offentliggørelsesperioden.</t>
  </si>
  <si>
    <t>Eksponeringsklasserne, som de enkelte ECAI'er eller ECA'er anvendes til.</t>
  </si>
  <si>
    <t>En beskrivelse af proceduren for overførsel af kreditvurderinger for udsteder og udstedelse til sammenlignelige aktivposter uden for handelsbeholdningen.</t>
  </si>
  <si>
    <t>Lån &amp; Spar Bank A/S</t>
  </si>
  <si>
    <t>DK0010201532</t>
  </si>
  <si>
    <t>DK0030423082</t>
  </si>
  <si>
    <t>347 mio. DKK</t>
  </si>
  <si>
    <t>100 mio. DKK</t>
  </si>
  <si>
    <t>100 kr.</t>
  </si>
  <si>
    <t>1.000.000 kr.</t>
  </si>
  <si>
    <t>Ikkekumulativt</t>
  </si>
  <si>
    <t>Kumulativt</t>
  </si>
  <si>
    <t>Ikke-konvertibel</t>
  </si>
  <si>
    <t>Variabel</t>
  </si>
  <si>
    <t>Fast til variabel</t>
  </si>
  <si>
    <t>Forpligtelse - amortiseret kostpris</t>
  </si>
  <si>
    <t>Uamortisabelt</t>
  </si>
  <si>
    <t>Dateret</t>
  </si>
  <si>
    <t>Ingen forfaldsdato</t>
  </si>
  <si>
    <t>Enhver dag efter første call-dato</t>
  </si>
  <si>
    <t xml:space="preserve"> Individuelt og konsolideret</t>
  </si>
  <si>
    <t>Privat</t>
  </si>
  <si>
    <t>Kategorier</t>
  </si>
  <si>
    <t>Private equity-eksponeringer</t>
  </si>
  <si>
    <t>Børsnoterede eksponeringer</t>
  </si>
  <si>
    <t>Andre aktieeksponeringer</t>
  </si>
  <si>
    <t>Ikkebalanceført eksponering</t>
  </si>
  <si>
    <t>Balanceført eksponering</t>
  </si>
  <si>
    <t>Værdi-justeringer og hensættelser</t>
  </si>
  <si>
    <t>Eksponerings-vægtet gennemsnitlig LGD (%)</t>
  </si>
  <si>
    <t>Eksponerings-vægtet gennemsnitlig PD (%)</t>
  </si>
  <si>
    <t>Eksponeringer efter konverterings-faktorer og efter kreditrisiko-reduktionsteknikker</t>
  </si>
  <si>
    <t>Eksponerings-vægtet gennemsnitlig kreditkonver-teringsfaktor</t>
  </si>
  <si>
    <t>Ikkebalanceførte eksponeringer inden anvendelse af kreditkonverterings-faktorer</t>
  </si>
  <si>
    <r>
      <rPr>
        <sz val="8"/>
        <rFont val="Verdana"/>
        <family val="2"/>
      </rPr>
      <t>Andel af eksponeringer, der dækkes af</t>
    </r>
    <r>
      <rPr>
        <b/>
        <sz val="8"/>
        <rFont val="Verdana"/>
        <family val="2"/>
      </rPr>
      <t xml:space="preserve"> livsforsikrings-policer (%)</t>
    </r>
  </si>
  <si>
    <r>
      <rPr>
        <sz val="8"/>
        <rFont val="Verdana"/>
        <family val="2"/>
      </rPr>
      <t xml:space="preserve"> Andel af eksponeringer, der dækkes af</t>
    </r>
    <r>
      <rPr>
        <b/>
        <sz val="8"/>
        <rFont val="Verdana"/>
        <family val="2"/>
      </rPr>
      <t xml:space="preserve"> finansiel sikkerheds-stillelse (%)</t>
    </r>
  </si>
  <si>
    <t>Aktieeksponeringer i henhold til den forenklede risikovægtningsmetode</t>
  </si>
  <si>
    <t>Genanskaffel-sesomkost-ninger</t>
  </si>
  <si>
    <t>Alfa anvendt til beregning af en regulerings-mæssig ekspone-ringsværdi</t>
  </si>
  <si>
    <t>Ekspone-ringsværdi inden anvendelse af kreditrisiko-reduktions-teknikker</t>
  </si>
  <si>
    <t>Ekspone-ringsværdi efter anvendelse af kreditrisiko-reduktions-teknikker</t>
  </si>
  <si>
    <t>Ekspone-ringsværdi</t>
  </si>
  <si>
    <t>Risiko-vægtede ekspone-ringer</t>
  </si>
  <si>
    <t>Se ovenfor.</t>
  </si>
  <si>
    <t>Andre kontraktmæssige finansierings-forpligtelser</t>
  </si>
  <si>
    <t>Gearingsgrads-relevante eksponeringer, jf. CRR</t>
  </si>
  <si>
    <t>Eksponerings-værdi opgjort efter IRB-metoden</t>
  </si>
  <si>
    <t>Sum af lange og korte positioner af eksponeringer i handelsbehold-ningen for standardmetoden</t>
  </si>
  <si>
    <t>Værdi af eksponeringer i handelsbehold-ningen for interne modeller</t>
  </si>
  <si>
    <t>Eksponerings-værdi i alt</t>
  </si>
  <si>
    <t>Relevante kredit-eksponeringer 
— Kreditrisiko</t>
  </si>
  <si>
    <t>Relevante kredit-eksponeringer 
— Markedsrisiko</t>
  </si>
  <si>
    <t>Relevante kredit-eksponeringer 
— Securitiserings-positioner uden for handels-beholdningen</t>
  </si>
  <si>
    <t>Vægte for kapital-grundlags-krav (%)</t>
  </si>
  <si>
    <t>Aktuel behandling under hensyntagen til overgangsbestemmelser i CRR, hvor det er relevant</t>
  </si>
  <si>
    <t>Bestemmelser efter overgangsperioden i henhold til CRR</t>
  </si>
  <si>
    <t>Anerkendte på individuelt/(del)konsolideret/ individuelt og (del)konsolideret niveau</t>
  </si>
  <si>
    <t>Instrumenttype (typer angives for hver jurisdiktion)</t>
  </si>
  <si>
    <t xml:space="preserve">Oprindelig forfaldsdato </t>
  </si>
  <si>
    <t xml:space="preserve">Dato for call option, datoer for eventuelle calls og indfrielsesbeløb </t>
  </si>
  <si>
    <t>Datoer for eventuelle efterfølgende calls</t>
  </si>
  <si>
    <t>Frit valg, delvist frit valg eller obligatorisk (med hensyn til tidspunkt)</t>
  </si>
  <si>
    <t>Frit valg, delvist frit valg eller obligatorisk (med hensyn til beløb)</t>
  </si>
  <si>
    <t>Tilstedeværelse af step-up eller andet incitament til indfrielse</t>
  </si>
  <si>
    <t>Ikkekumulativt eller kumulativ</t>
  </si>
  <si>
    <t>Hvis konvertibelt: konverteringsudløser(e)</t>
  </si>
  <si>
    <t>Hvis konvertibelt: helt eller delvist</t>
  </si>
  <si>
    <t>Hvis konvertibelt: konverteringssats</t>
  </si>
  <si>
    <t>Hvis konvertibelt: obligatorisk eller valgfri konvertering</t>
  </si>
  <si>
    <t>Hvis konvertibelt: angiv instrumenttype, der kan konverteres til</t>
  </si>
  <si>
    <t>Hvis konvertibelt: angiv udsteder for det instrument, der konverteres til</t>
  </si>
  <si>
    <t>Hvis nedskrivning: nedskrivningsudløser(e)</t>
  </si>
  <si>
    <t>Hvis nedskrivning: hel eller delvis</t>
  </si>
  <si>
    <t>Hvis nedskrivning: permanent eller midlertidig</t>
  </si>
  <si>
    <t>Hvis midlertidig nedskrivning: beskriv opskrivningsmekanismen</t>
  </si>
  <si>
    <t>Ikke anmodet.</t>
  </si>
  <si>
    <t>Samlede kapital-grundlagskrav</t>
  </si>
  <si>
    <t>Antal låntagere ved udgangen af 
det foregående år</t>
  </si>
  <si>
    <t>Forretnings-funktioner</t>
  </si>
  <si>
    <t>Eksponerings-værdi opgjort efter standard-metoden</t>
  </si>
  <si>
    <t>Skema EU LR3 — LRSpl: Opdeling af balanceførte eksponeringer 
(ekskl. derivater, SFT'er og ikke medregnede eksponeringer)</t>
  </si>
  <si>
    <t>EU-3a</t>
  </si>
  <si>
    <t>EU-5a</t>
  </si>
  <si>
    <t>EU-20d</t>
  </si>
  <si>
    <t>EU-25a</t>
  </si>
  <si>
    <t>54a</t>
  </si>
  <si>
    <t>EU-67a</t>
  </si>
  <si>
    <t>EU-67b</t>
  </si>
  <si>
    <t>Supplerende kapital: Instrumenter</t>
  </si>
  <si>
    <t>Kapitalprocenter og -krav, inklusiv buffere</t>
  </si>
  <si>
    <t>Nationale minima (hvis forskellig fra Basel III)</t>
  </si>
  <si>
    <t>Beløb under tærsklerne for fradrag (før risikovægtning)</t>
  </si>
  <si>
    <t>Kapitalinstrumenter underlagt udfasning (kun i perioden fra den 1. januar 2014 til den 1. januar 2022)</t>
  </si>
  <si>
    <t>Net Stable Funding Ratio</t>
  </si>
  <si>
    <t>EU-19a</t>
  </si>
  <si>
    <t>EU-19b</t>
  </si>
  <si>
    <t>Net Stable Funding Ratio (%)</t>
  </si>
  <si>
    <r>
      <rPr>
        <sz val="8"/>
        <rFont val="Verdana"/>
        <family val="2"/>
      </rPr>
      <t xml:space="preserve">Andel af eksponeringer, der dækkes af </t>
    </r>
    <r>
      <rPr>
        <b/>
        <sz val="8"/>
        <rFont val="Verdana"/>
        <family val="2"/>
      </rPr>
      <t>anden finansieret kreditrisiko-afdækning (%)</t>
    </r>
  </si>
  <si>
    <t>The overall governing law are the Danish Financial Business Act (the DFBA) and the statutory instrument/order on the calculation of own funds (the SIoOF) wherefrom the following articles are relevant:
Art. 7(8) and 12(1), from the DFBA, 
and  art, 4(1), nr. 1, cf. art. 6 and 7, from the SIoOF.</t>
  </si>
  <si>
    <t>§ 29 i bekendtgørelse nr. 915 af  12. september 2012 om opgørelse  af basiskapital 
samt artikel 62-71 i forordning (EU) nr. 575/2013</t>
  </si>
  <si>
    <t>Struktur i og tilrettelæggelse af likviditetsrisikostyringsfunktionen (kompetence, vedtægter, andre ordninger).</t>
  </si>
  <si>
    <t>En beskrivelse af graden af centralisering af likviditetsrisikostyringen og samspillet mellem enhederne i gruppen</t>
  </si>
  <si>
    <t>En koncis likviditetsrisikoerklæring godkendt af ledelsesorganet med en kortfattet beskrivelse af instituttets overordnede likviditetsrisikoprofil i tilknytning til dets forretningsstrategi. Denne erklæring skal indeholde nøgletal (ud over dem, der allerede er omfattet af skema EU LIQ1 i disse gennemførelsesmæssige tekniske standarder), der giver eksterne interessenter et detaljeret overblik over instituttets likviditetsrisikostyring, herunder samspillet mellem instituttets risikoprofil og den risikotolerance, som ledelsesorganet har fastsat.
Disse nøgletal kan omfatte:
· Koncentrationsgrænser for sikkerhedspuljer og finansieringskilder (både produkter og modparter)
· Individuelt tilpassede måleredskaber eller -kriterier, der vurderer strukturen i bankens balance, eller som projicerer pengestrømme og fremtidige likviditetspositioner under hensyntagen til risici uden for balancen, som er specifikke for den pågældende bank
· Likviditetseksponeringer og finansieringsbehov hos individuelle juridiske enheder, udenlandske filialer og datterselskaber under hensyntagen til retlige, reguleringsmæssige og operationelle begrænsninger for overførbarheden af likviditet
· Balanceførte og ikkebalanceførte poster inddelt i løbetidsintervaller og de deraf følgende likviditetsmangler.</t>
  </si>
  <si>
    <t xml:space="preserve"> Eksponeringsklasser (1.000 DDK)</t>
  </si>
  <si>
    <t>A-IRB (1.000 DDK)</t>
  </si>
  <si>
    <t>Eksponeringsklasser (1.000 DDK)</t>
  </si>
  <si>
    <t>Sikkerhedsstillelsestype (1.000 DDK)</t>
  </si>
  <si>
    <t>Bankaktiviteter (1.000 DDK)</t>
  </si>
  <si>
    <t>Kvartalsafslutning den</t>
  </si>
  <si>
    <t>Tilgængeligt kapitalgrundlag</t>
  </si>
  <si>
    <t xml:space="preserve">Strukturen i og tilrettelæggelsen af den relevante risikostyringsfunktion, herunder en beskrivelse af den etablerede markedsrisikostyringsstruktur med henblik på gennemførelse af instituttets strategier og procedurer som nævnt i række a) ovenfor, og en beskrivelse af forbindelserne og kommunikationsmekanismerne mellem de forskellige parter, som er involveret i markedsrisikostyring. 
</t>
  </si>
  <si>
    <t>Omfanget og arten af systemer til risikorapportering og -måling</t>
  </si>
  <si>
    <t>En redegørelse for den metodologi, der har dannet grundlag for fastsættelse af intern kapital og kreditgrænser i forbindelse med modpartskrediteksponeringer, herunder de metoder, der anvendes til at knytte disse grænser til eksponeringer mod centrale modparter</t>
  </si>
  <si>
    <t>En redegørelse for politikkerne vedrørende garantier og andre kreditbegrænsende foranstaltninger, f.eks. politikker, der skal sikre, at der stilles sikkerhed og oprettes kreditreserver</t>
  </si>
  <si>
    <t>En redegørelse for de politikker, der gælder for "wrong-way"-risiko som defineret i artikel 291 i CRR</t>
  </si>
  <si>
    <t>Andre risikostyringsmålsætninger og relevante politikker i forbindelse med modpartskreditrisiko</t>
  </si>
  <si>
    <t>Værdien af sikkerhed, som instituttet skal tilvejebringe, hvis dets kreditrating nedjusteres</t>
  </si>
  <si>
    <t>Lån &amp; Spar Bank A/S offentligører en beskrivelse af anvendelsen af eksterne kreditvurderingsinstitutter i forbindelse med den årlige risikorapport, afsnit 6.10.</t>
  </si>
  <si>
    <t>Sammenhængen mellem den eksterne kreditvurdering for hvert af de udpegede ECAI'er eller ECA'er (som nævnt i række a)) og de risikovægte, der svarer til kreditkvalitetstrinnene i tredje del, afsnit II, kapitel 2, i CRR (undtagen hvis instituttet overholder den standardhenførsel, som EBA har offentliggjort).</t>
  </si>
  <si>
    <t>Den kompetente myndigheds accept af metoden eller godkendte overgangsbestemmelser</t>
  </si>
  <si>
    <t xml:space="preserve">
Rollen for de funktioner, der er involveret i udvikling, godkendelse og efterfølgende ændring af kreditrisikomodellerne
</t>
  </si>
  <si>
    <t>Omfanget af og hovedindholdet i indberetningen vedrørende kreditrisikomodeller</t>
  </si>
  <si>
    <t>En beskrivelse af den interne ratingproces efter eksponeringsklasse, herunder antallet af centrale modeller, der anvendes for hver portefølje, og en kort redegørelse for de vigtigste forskelle mellem modellerne i samme portefølje, omfattende:
i) definitioner, metoder og data til estimering og validering af PD, hvilket skal omfatte oplysninger om, hvordan PD estimeres for porteføljer med lav misligholdelsesrisiko, om der er reguleringsmæssige bundgrænser, og faktorerne bag konstaterede forskelle mellem PD og de faktiske misligholdelsesprocenter for mindst de seneste tre perioder,
ii) hvis det er relevant, definitioner, metoder og data til estimering og validering af LGD, såsom metoder til at beregne LGD i nedgangsperioder, hvordan LGD estimeres for porteføljer med lav misligholdelsesrisiko, og tidsforløbet mellem misligholdelse og lukning af eksponeringen,
iii) hvis det er relevant, definitioner, metoder og data til estimering og validering af konverteringsfaktorer, herunder antagelser, der anvendes ved udledningen af disse variabler.</t>
  </si>
  <si>
    <t>Ikke relevant.</t>
  </si>
  <si>
    <t>Oplysninger om de organer, der fører tilsyn med aflønningen. Offentliggørelsen skal omfatte:
— Oplysninger om navnet på, sammensætningen af og mandatet for det hovedorgan (ledelsesorgan eller eventuelt løn- og vederlagsudvalg), der fører tilsyn med aflønningspolitikken, og antallet af møder, som afholdes af hovedorganet i løbet af regnskabsåret.
— Oplysninger om eksterne eksperter, som er blevet konsulteret, samt hvilket organ der har bestilt dem, og hvilke områder af aflønningsrammen der er tale om.
— En beskrivelse af anvendelsesområdet for instituttets aflønningspolitik (eksempelvis efter region eller forretningsområde), samt i hvilket omfang den finder anvendelse på datterselskaber og filialer i tredjelande.
— En beskrivelse af medarbejdere eller kategorier af medarbejdere, hvis arbejde har væsentlig indflydelse på institutternes risikoprofil.</t>
  </si>
  <si>
    <t>Ikke relevant, da banken alene anvender fast løn. Direktionsmedlemmer kan oppebære en række personalegoder inden for rammerne af, hvad der er markedskonformt, herunder fri bil, avisabonnement, mobiltelefon med videre. De ikke-monetære aflønninger af direktionen fremgår af vederlagsrapporten.</t>
  </si>
  <si>
    <t>Kontrolmekanismerne for ratingsystemer på de forskellige stadier af modeludvikling, kontrol og ændringer, som skal indeholde oplysninger om:
i) forholdet mellem risikostyringsfunktionen og den interne revisionsfunktion,
ii) gennemgangen af ratingsystemet,
iii) proceduren for sikring af uafhængighed for den funktion, der er ansvarlig for gennemgang af modellerne fra de funktioner, der er ansvarlige for udvikling af modellerne,
iv) proceduren for sikring af ansvarlighed for de funktioner, der er ansvarlige for udvikling og gennemgang af modellerne.</t>
  </si>
  <si>
    <t>Ansvarsfraskrivelse</t>
  </si>
  <si>
    <t>DDK</t>
  </si>
  <si>
    <t>CR1</t>
  </si>
  <si>
    <t>Samlede eksponeringer</t>
  </si>
  <si>
    <r>
      <t xml:space="preserve">Andel af eksponeringer, der dækkes af </t>
    </r>
    <r>
      <rPr>
        <b/>
        <sz val="8"/>
        <rFont val="Verdana"/>
        <family val="2"/>
      </rPr>
      <t>anden anerkendt sikkerheds-stillelse (%)</t>
    </r>
  </si>
  <si>
    <r>
      <rPr>
        <sz val="8"/>
        <rFont val="Verdana"/>
        <family val="2"/>
      </rPr>
      <t>Andel af eksponeringer,</t>
    </r>
    <r>
      <rPr>
        <b/>
        <sz val="8"/>
        <rFont val="Verdana"/>
        <family val="2"/>
      </rPr>
      <t xml:space="preserve"> der dækkes af garantier (%)</t>
    </r>
  </si>
  <si>
    <t>Gennemsnitlig 
historisk årlig misligholdelsesrate (%)</t>
  </si>
  <si>
    <t>AE3</t>
  </si>
  <si>
    <t>AE2</t>
  </si>
  <si>
    <t>AE1</t>
  </si>
  <si>
    <t>REM5</t>
  </si>
  <si>
    <t>REM3</t>
  </si>
  <si>
    <t>REM2</t>
  </si>
  <si>
    <t>REM1</t>
  </si>
  <si>
    <t>MR1</t>
  </si>
  <si>
    <t>CCR5</t>
  </si>
  <si>
    <t>CCR3</t>
  </si>
  <si>
    <t>CCR2</t>
  </si>
  <si>
    <t>CCR1</t>
  </si>
  <si>
    <t>CR9</t>
  </si>
  <si>
    <t>CR7-A</t>
  </si>
  <si>
    <t>CR6-A</t>
  </si>
  <si>
    <t>CR6</t>
  </si>
  <si>
    <t>CR5</t>
  </si>
  <si>
    <t>CR4</t>
  </si>
  <si>
    <t>CQ7</t>
  </si>
  <si>
    <t>CQ5</t>
  </si>
  <si>
    <t>CQ4</t>
  </si>
  <si>
    <t>CQ3</t>
  </si>
  <si>
    <t>CQ1</t>
  </si>
  <si>
    <t>CR2</t>
  </si>
  <si>
    <t>CR1-A</t>
  </si>
  <si>
    <t>CCyB1</t>
  </si>
  <si>
    <t>CC2</t>
  </si>
  <si>
    <t>OV1</t>
  </si>
  <si>
    <t>Referencedato for offentliggørelse:</t>
  </si>
  <si>
    <t>Rapporteringsvaluta:</t>
  </si>
  <si>
    <t>Navn på oplysende institution:</t>
  </si>
  <si>
    <t>CVR-nr.:</t>
  </si>
  <si>
    <t xml:space="preserve">Skema EU LI1 – Forskelle mellem de regnskabsmæssige rammer og rammerne for tilsynsmæssig konsolidering og sammenstilling af regnskabskategorierne og lovmæssigt fastsatte risikokategorier </t>
  </si>
  <si>
    <t>Opdeling efter aktivklasser i overensstemmelse med balancen i de offentliggjorte regnskaber</t>
  </si>
  <si>
    <t>Opdeling efter passivklasser i overensstemmelse med balancen i de offentliggjorte regnskaber</t>
  </si>
  <si>
    <t>Regnskabsmæssige værdier som indberettet i offentliggjorte regnskaber</t>
  </si>
  <si>
    <t>Regnskabsmæssige værdier inden for rammerne for tilsynsmæssig konsolidering</t>
  </si>
  <si>
    <t>Regnskabsmæssige værdier af poster</t>
  </si>
  <si>
    <t>omfattet af kreditrisikorammen</t>
  </si>
  <si>
    <t>omfattet af securitiseringsrammen</t>
  </si>
  <si>
    <t>omfattet af markedsrisikorammen</t>
  </si>
  <si>
    <t>ikke omfattet af kapitalgrundlagskrav eller omfattet af fradrag i kapitalgrundlag</t>
  </si>
  <si>
    <t xml:space="preserve">omfattet af modpartskreditrisiko-rammen </t>
  </si>
  <si>
    <t xml:space="preserve">Skema EU LI2 – Primære kilder til forskelle mellem de tilsynsmæssige eksponeringsbeløb og regnskabsmæssige værdier </t>
  </si>
  <si>
    <t>Poster omfattet af</t>
  </si>
  <si>
    <t>securitiseringsramme</t>
  </si>
  <si>
    <t>kreditrisikoramme</t>
  </si>
  <si>
    <t>modpartskreditrisiko-ramme</t>
  </si>
  <si>
    <t>markedsrisikoramme</t>
  </si>
  <si>
    <t>Regnskabsmæssig værdi af aktiver inden for rammerne for tilsynsmæssig konsolidering (jf. skema LI1)</t>
  </si>
  <si>
    <t>Regnskabsmæssig værdi af passiver inden for rammerne for tilsynsmæssig konsolidering (jf. skema LI1)</t>
  </si>
  <si>
    <t>Samlet nettobeløb inden for rammerne for tilsynsmæssig konsolidering</t>
  </si>
  <si>
    <t>Ikkebalanceførte beløb</t>
  </si>
  <si>
    <t xml:space="preserve">Forskelle i værdiansættelser </t>
  </si>
  <si>
    <t>Forskelle pga. forskellige nettingregler ud over dem, der allerede er inkluderet i række 2</t>
  </si>
  <si>
    <t>Forskelle pga. hensyntagen til bestemmelser</t>
  </si>
  <si>
    <t>Forskelle pga. anvendelse af kreditrisikoreduktionsteknikker (CRM)</t>
  </si>
  <si>
    <t>Forskelle pga. kreditkonverteringsfaktorer</t>
  </si>
  <si>
    <t>Forskelle pga. securitisering med risikooverførsel</t>
  </si>
  <si>
    <t>Andre forskelle</t>
  </si>
  <si>
    <t>Eksponeringer overvejet i tilsynsøjemed</t>
  </si>
  <si>
    <t xml:space="preserve">Skema EU LI3 – Skitsering af forskellene i konsolideringens omfang (enhed for enhed) </t>
  </si>
  <si>
    <t>Enhedens navn</t>
  </si>
  <si>
    <t>Metode for regnskabsmæsssig konsolidering</t>
  </si>
  <si>
    <t>Metode for tilsynsmæssig konsolidering</t>
  </si>
  <si>
    <t>Fuld konsolidering</t>
  </si>
  <si>
    <t>Proportional konsolidering</t>
  </si>
  <si>
    <t>Den indre værdis metode</t>
  </si>
  <si>
    <t>Hverken konsolideret eller fratrukket</t>
  </si>
  <si>
    <t>Fratrukket</t>
  </si>
  <si>
    <t>Beskrivelse af enheden</t>
  </si>
  <si>
    <t>Kreditinstitut</t>
  </si>
  <si>
    <t>Tabel EU LIA – Forklaringer af forskelle mellem regnskabsmæssige og tilsynsmæssige eksponeringsbeløb</t>
  </si>
  <si>
    <t>Forskelle mellem kolonne a) og b) i skema EU LI1</t>
  </si>
  <si>
    <t>Kvalitative oplysninger om de vigtigste kilder til forskelle mellem de regnskabsmæssige og tilsynsmæssige rammer for konsolidering vist i skema EU LI2</t>
  </si>
  <si>
    <t>LI1</t>
  </si>
  <si>
    <t>LI3</t>
  </si>
  <si>
    <t>LIKVIDITETSDÆKNINGSGRAD</t>
  </si>
  <si>
    <t>Anvendelsesområdet og definitionerne af "forfaldne" og "værdiforringede" eksponeringer, der anvendes i regnskabsøjemed, og eventuelle forskelle mellem definitionerne af "forfaldne" og "misligholdte" eksponeringer i regnskabs- og tilsynsøjemed, som fastsat i EBA's retningslinjer for anvendelse af definitionen af misligholdelse, jf. artikel 178 i CRR.</t>
  </si>
  <si>
    <t>Generelle oplysninger</t>
  </si>
  <si>
    <t>Erklæring</t>
  </si>
  <si>
    <t>Denne publikation er udelukkende udarbejdet af Lån &amp; Spar Bank A/S til orientering, og der påtages intet ansvar for tab som følge af tillid til den. Beløb i publikationen er angivet i DDK 1.000, medmindre andet er angivet. Derfor kan der opstå afrundingsforskelle, fordi hovedtotaler afrundes, og de underliggende decimaler ikke vises. Denne publikation er beskyttet af ophavsret og må ikke gengives helt eller delvist uden tilladelse.</t>
  </si>
  <si>
    <t>KM1</t>
  </si>
  <si>
    <t>LI2</t>
  </si>
  <si>
    <t>CCyB2</t>
  </si>
  <si>
    <t>CR8</t>
  </si>
  <si>
    <t>Henvisning til 
forordning (EU) nr. 575/2013</t>
  </si>
  <si>
    <t>Egne særligt dækkede obligationer og særligt dækkede realkreditobligationer og securitiseringer, som er udstedt og endnu ikke er stillet som pant.</t>
  </si>
  <si>
    <t>Konsolidering: konsolideret (1.000 DDK)</t>
  </si>
  <si>
    <t>Skema EU LR2 — LRCom: Oplysninger om gearingsgrad — fælles regler</t>
  </si>
  <si>
    <t>Tabel EU LIQB — Kvalitative oplysninger om likviditetsdækningsgrad, som supplerer skema EU LIQ1</t>
  </si>
  <si>
    <t>Skema EU CCR3 — Standardmetoden — Modpartskreditrisikoeksponeringer efter eksponeringsklasse og risikovægte</t>
  </si>
  <si>
    <t>OVA</t>
  </si>
  <si>
    <t>OVC</t>
  </si>
  <si>
    <t>LIA</t>
  </si>
  <si>
    <t>CC1</t>
  </si>
  <si>
    <t>LR1 - LRSum</t>
  </si>
  <si>
    <t>LR2 - LRCom</t>
  </si>
  <si>
    <t>LR3 - LRSpl</t>
  </si>
  <si>
    <t>LIQA</t>
  </si>
  <si>
    <t>LIQ1</t>
  </si>
  <si>
    <t>LIQB</t>
  </si>
  <si>
    <t>LIQ2</t>
  </si>
  <si>
    <t>CRA</t>
  </si>
  <si>
    <t>CCRA</t>
  </si>
  <si>
    <t>MRA</t>
  </si>
  <si>
    <t>AE4</t>
  </si>
  <si>
    <t>Lån &amp; Spar Bank A/S offentliggør strukturen til ledelse for hver risikotype, herunder ansvar og tilsyn, i forbindelse med den årlige risikorapport, afsnit 3.</t>
  </si>
  <si>
    <t>Lån &amp; Spar Bank A/S offentliggør en godkendelse fra ledelsesorganet om, hvorvidt risikostyringsordningerne er tilstrækkelige. Dette fremgår af afsnit 13 i Risikorapporten.</t>
  </si>
  <si>
    <t>Lån &amp; Spar Bank A/S offentliggør strategier og processer til administration, afdækning og reduktion af risici i forbindelse med den årlige risikorapport, afsnit 3.</t>
  </si>
  <si>
    <t xml:space="preserve">Lån &amp; Spar Bank A/S offentliggør en beskrivelse af ansættelsespolitikken for bestyrelsen og viden, kompetence og ekspertise. Dette fremgår af afsnittet "Corporate Governance" og "Ledelse" i Årsrapporten. </t>
  </si>
  <si>
    <t xml:space="preserve">Lån &amp; Spar Bank A/S offentliggør, at banken har et lovpligtigt Risikoudvalg, der fører tilsyn med risikostyring i banken. Dette fremgår af afsnit 3 i Risikorapporten. Antallet af møder fremgår på bankens hjemmeside under bestyrelsens arbejde. </t>
  </si>
  <si>
    <t xml:space="preserve">Lån &amp; Spar Bank A/S offentliggør en beskrivelse af bankens informationsstrømme vedrørende risiko til ledelsesorganet i forbindelse med den årlige risikorapport, afsnit 3. </t>
  </si>
  <si>
    <t xml:space="preserve">Lån &amp; Spar Bank A/S offentliggør en beskrivelse af bankens procedure for styring af risikoen for overdreven gearing i forbindelse med den årlige risikorapport, afsnit 10. </t>
  </si>
  <si>
    <t xml:space="preserve">Lån &amp; Spar Bank A/S offentliggør en beskrivelse af bankens målsætning for styring af likviditetsrisici i forbindelse med den årlige risikorapport, afsnit 9.1. </t>
  </si>
  <si>
    <t xml:space="preserve">Lån &amp; Spar Bank A/S offentliggør en beskrivelse af strukturen i og tilrettelæggelse af likviditetsrisikostyringsfunktionen i forbindelse med den årlige risikorapport, afsnit 9.2. </t>
  </si>
  <si>
    <t xml:space="preserve">Lån &amp; Spar Bank A/S offentliggør en beskrivelse af bankens risikomåling og rapportering i forbindelse med den årlige risikorapport, afsnit 9.2. </t>
  </si>
  <si>
    <t>Lån &amp; Spar Bank A/S offentliggør en beskrivelse af bankens politik for styring af likviditetsrisici i forbindelse med den årlige risikorapport, afsnit 9.1.</t>
  </si>
  <si>
    <t xml:space="preserve">Lån &amp; Spar Bank A/S offentliggør en beskrivelse af bankens plan for sikre finansiering i krisesituationer i forbindelse med den årlige risikorapport, afsnit 9.1. </t>
  </si>
  <si>
    <t>Lån &amp; Spar Bank A/S offentliggør en risikoerklæring godkendt af ledelsesorganet i forbindelse med den årlige risikorapport, afsnit 13.</t>
  </si>
  <si>
    <t xml:space="preserve">Lån &amp; Spar Bank A/S offentliggør en beskrivelse af strukturen for risikostryringsfunktionen, herunder ansvar, forsvarslinjer og tilsyn. Dette fremgår af afsnit 3 i den årlige risikorapport. </t>
  </si>
  <si>
    <t>Lån &amp; Spar Bank A/S offentliggør en beskrivelse af de vigtigste elementer og producerer for sikkerhedsstillelse i forbindelse med den årlige risikorapport, afsnit 6.6.</t>
  </si>
  <si>
    <t>Lån &amp; Spar Bank A/S offentliggør en beskrivelse af hovedkategorierne af sikkerhedsstillelsee i forbindelse med den årlige risikorapport, afsnit 6.6.</t>
  </si>
  <si>
    <t xml:space="preserve">Lån &amp; Spar Bank A/S offentliggør en beskrivelse af kontrolmekanismerne for ratingsystemet i forbindelse med den årlige risikorapport, afsnit 3. </t>
  </si>
  <si>
    <t>Lån &amp; Spar Bank A/S offentliggør en beskrivelse af roller og ansvar for kredtirisikomodellerne i forbindelse med den årlige risikorapport, afsnit 3.</t>
  </si>
  <si>
    <t>Lån &amp; Spar Bank A/S offentliggør en beskrivelse af ratingprocessen i forbindelse med den årlige risikorapport, afsnit 6.4.</t>
  </si>
  <si>
    <t xml:space="preserve">Lån &amp; Spar Bank A/S offentliggør en redegørelse for metodologien, der har dannet grundlag for fastsættelse af intern kapital og kreditgrænser i forbindelse med modpartskrediteksponeringer i forbindelse med den årlige risikorapport, afsnit 7. </t>
  </si>
  <si>
    <t xml:space="preserve">Lån &amp; Spar Bank A/S offentliggør risikostyringsmålsætninger og relevante politikker i forbindelse modpartsrisiko i forbindelse med den årlige risikorapport, afsnit 7. </t>
  </si>
  <si>
    <t>Lån &amp; Spar Bank A/S offentliggør en oplysninger om aflønning i forbindelse med den årlige risikorapport, afsnit 12, samt i lønpolitikken og vederlagsrapporten, der fremgår af bankens hjemmeside under bestyrelsens arbejde.</t>
  </si>
  <si>
    <t>Lån &amp; Spar Bank A/S offentligører beskrivelser af den anvendelsesområdet, der anvendes i regnskabsøjemed i forbindelse med den årlige risikorapport, afsnit 6.3.</t>
  </si>
  <si>
    <t xml:space="preserve">Lån &amp; Spar Bank A/S offentliggør en beskrivelse af de anvendte metoder til beregning af nedskrivingerne og hensættelser i forbindelse med den årlige risikorapport, afsnit 6.3. </t>
  </si>
  <si>
    <t xml:space="preserve">     0,00 til &lt;0,10</t>
  </si>
  <si>
    <t xml:space="preserve">     0,10 til &lt;0,15</t>
  </si>
  <si>
    <t xml:space="preserve">     0,75 til &lt;1,75</t>
  </si>
  <si>
    <t xml:space="preserve">     1,75 til &lt;2,5</t>
  </si>
  <si>
    <t xml:space="preserve">     2,5 til &lt;5</t>
  </si>
  <si>
    <t xml:space="preserve">     5 til &lt;10</t>
  </si>
  <si>
    <t xml:space="preserve">     10 til &lt;20</t>
  </si>
  <si>
    <t xml:space="preserve">     20 til &lt;30</t>
  </si>
  <si>
    <t xml:space="preserve">     30,00 til &lt;100,00</t>
  </si>
  <si>
    <t>Detail 
- med sikkerhed i fast ejendom, 
ikke-SMV'er</t>
  </si>
  <si>
    <t>Eksponerings-vægtet gennemsnitlig løbetid (år)</t>
  </si>
  <si>
    <t>A-IRB</t>
  </si>
  <si>
    <t>LEI-kode:</t>
  </si>
  <si>
    <t>213800UYAHIRLZ4NSN67</t>
  </si>
  <si>
    <t>1.</t>
  </si>
  <si>
    <t>2.</t>
  </si>
  <si>
    <t>Anvendelsen af specialiseret långivning og aktieeksponeringer</t>
  </si>
  <si>
    <t xml:space="preserve">Lån &amp; Spar Bank A/S offentliggør en beskrivelse af metoden til vurdering af, hvorvidt deres interne kapital er tilstrækkelig til at understøtte nuværende og fremtidige aktiviteter. Offentliggørelsen kan læses af afsnit 5 i Risikorapporten. </t>
  </si>
  <si>
    <t>NEJ</t>
  </si>
  <si>
    <t>Heraf i henhold til den grundlæggende IRB-metode (Foundation IRB, F-IRB)</t>
  </si>
  <si>
    <t>En erklæring godkendt af ledelsesorganet om, hvorvidt instituttets likviditetsrisikostyringsordninger er tilstrækkelige, som giver sikkerhed for, at de indførte likviditetsrisikostyringssystemer er tilstrækkelige i forhold til instituttets profil og strategi</t>
  </si>
  <si>
    <t>En beskrivelse af instituttets strategier og procedurer til styring af markedsrisiko, herunder: 
- en forklaring af de ledelsesmæssige strategiske mål i forbindelse med handelsaktiviteter samt de indførte procedurer med henblik på at identificere, måle, overvåge og kontrollere instituttets markedsrisici 
- en beskrivelse af politikkerne til risikoafdækning og 
- reduktion samt strategier og procedurer til overvågning af afdækningsmekanismernes løbende effektivitet</t>
  </si>
  <si>
    <t>Lån &amp; Spar Bank A/S offentliggør en beskrivelse af strategier, procedurer og politikker til afdækning af risiko i forbindelse med den årlige risikorapport, afsnit 6.2.</t>
  </si>
  <si>
    <t>Søjle III</t>
  </si>
  <si>
    <t>Risikorapport</t>
  </si>
  <si>
    <t>Skema om væsentlige målekriterier</t>
  </si>
  <si>
    <t>Søjle III offentliggørelseskrav</t>
  </si>
  <si>
    <t>OVB</t>
  </si>
  <si>
    <t>Oversigt over samlede risikoeksponeringer</t>
  </si>
  <si>
    <t>Instituttets risikostyringstilgang</t>
  </si>
  <si>
    <t>ICAAP-oplysninger</t>
  </si>
  <si>
    <t>Ledelsessystemer</t>
  </si>
  <si>
    <t>Forskelle mellem de regnskabsmæssige rammer og rammerne for tilsynsmæssig konsolidering og sammenstilling af regnskabskategorierne og lovmæssigt fastsatte risikokategorier</t>
  </si>
  <si>
    <t>Primære kilder til forskelle mellem de tilsynsmæssige eksponeringsbeløb og regnskabsmæssige værdier</t>
  </si>
  <si>
    <t>Skitsering af forskellene i konsolideringens omfang (enhed for enhed)</t>
  </si>
  <si>
    <t>Forklaringer af forskelle mellem regnskabsmæssige og tilsynsmæssige eksponeringsbeløb.</t>
  </si>
  <si>
    <t>Sammensætning af lovpligtigt kapitalgrundlag</t>
  </si>
  <si>
    <t>Afstemning mellem lovbestemt kapitalgrundlag og balancen i de reviderede regnskaber</t>
  </si>
  <si>
    <t>Hovedtræk ved lovpligtige kapitalgrundlagsinstrumenter og nedskrivningsrelevante passivinstrumenter</t>
  </si>
  <si>
    <t>Geografisk fordeling af krediteksponeringer, der er relevante for beregningen af den kontracykliske kapitalbuffer</t>
  </si>
  <si>
    <t>Størrelsen af den institutspecifikke kontracykliske kapitalbuffer</t>
  </si>
  <si>
    <t>Opdeling af balanceførte eksponeringer (ekskl. derivater, SFT'er og ikke medregnede eksponeringer)</t>
  </si>
  <si>
    <t>Kvalitative oplysninger om gearingsgrad</t>
  </si>
  <si>
    <t>Likviditetsrisikostyring</t>
  </si>
  <si>
    <t>Kvantitative oplysninger om likviditetsdækningsgrad</t>
  </si>
  <si>
    <t>For kvalitative oplysninger om likviditetsdækningsgrad, som supplerer skema LIQ1</t>
  </si>
  <si>
    <t xml:space="preserve">Net Stable Funding Ratio (NSFR) </t>
  </si>
  <si>
    <t>Generelle kvalitative oplysninger om kreditrisiko</t>
  </si>
  <si>
    <t>Yderligere oplysninger vedrørende kreditkvaliteten af aktiver</t>
  </si>
  <si>
    <t>Ikkemisligholdte og misligholdte eksponeringer og dertil knyttede bestemmelser</t>
  </si>
  <si>
    <t>Løbetid på eksponeringer</t>
  </si>
  <si>
    <t>Ændringer i beholdningen af misligholdte lån og forskud</t>
  </si>
  <si>
    <t>Kreditkvalitet af eksponeringer med kreditlempelser</t>
  </si>
  <si>
    <t>Kreditkvalitet af ikkemisligholdte og misligholdte eksponeringer efter forfaldsdage</t>
  </si>
  <si>
    <t>Kvaliteten af misligholdte eksponeringer efter geografisk placering</t>
  </si>
  <si>
    <t>Kreditkvalitet af lån og forskud til ikkefinansielle selskaber efter branche</t>
  </si>
  <si>
    <t>Sikkerhedsstillelse opnået gennem overtagelse og fuldbyrdelsesprocesser</t>
  </si>
  <si>
    <t>Kvalitative indberetningskrav i forbindelse med kreditrisikoreduktionsteknikker</t>
  </si>
  <si>
    <t>Overblik over kreditrisikoreduktionsteknikker anvendelsen af kreditrisikoreduktionsteknikker</t>
  </si>
  <si>
    <t>Kvalitative offentliggørelseskrav i forbindelse med standardmetoden</t>
  </si>
  <si>
    <t>Standardmetode</t>
  </si>
  <si>
    <t>Kvalitative offentliggørelseskrav i forbindelse med IRB-metoden</t>
  </si>
  <si>
    <t>IRB-metoden – omfanget af anvendelsen af kreditrisikoreduktionsteknikker</t>
  </si>
  <si>
    <t>RWEA-flowtabeller for kreditrisikoeksponeringer i henhold til IRB-metoden</t>
  </si>
  <si>
    <t>Specialiseret långivning og aktieeksponeringer i henhold til den forenklede risikovægtningsmetode</t>
  </si>
  <si>
    <t>Kvalitativ offentliggørelse i forbindelse med modpartskreditrisiko</t>
  </si>
  <si>
    <t>Analyse af modpartskreditrisikoeksponeringer efter metode</t>
  </si>
  <si>
    <t>Transaktioner underlagt kapitalgrundlagskrav for kreditværdijusteringsrisiko</t>
  </si>
  <si>
    <t>Sammensætning af sikkerhedsstillelse for modpartskreditrisikoeksponeringer</t>
  </si>
  <si>
    <t>Kvalitative offentliggørelseskrav i forbindelse med markedsrisiko</t>
  </si>
  <si>
    <t>Markedsrisiko i henhold til standardmetoden</t>
  </si>
  <si>
    <t>Kvalitative oplysninger om operationel risiko</t>
  </si>
  <si>
    <t>Kapitalgrundlagskrav for operationel risiko og risikovægtede eksponeringer</t>
  </si>
  <si>
    <t>Aflønning tildelt i løbet af regnskabsåret</t>
  </si>
  <si>
    <t>Særlige betalinger til medarbejdere, hvis arbejde har væsentlig indflydelse på instituttets risikoprofil (identificerede medarbejdere)</t>
  </si>
  <si>
    <t>Udskudt aflønning</t>
  </si>
  <si>
    <t>Oplysninger om aflønning af medarbejdere, hvis arbejde har væsentlig indflydelse på instituttets risikoprofil (identificerede medarbejdere)</t>
  </si>
  <si>
    <t>Modtaget sikkerhedsstillelse og egne udstedte gældsværdipapirer</t>
  </si>
  <si>
    <t>Behæftelseskilder</t>
  </si>
  <si>
    <t>Supplerende beskrivende oplysninger</t>
  </si>
  <si>
    <t>Anvendelsesområde</t>
  </si>
  <si>
    <t>Anvendelsen af IRB-metoden</t>
  </si>
  <si>
    <t>Afsnit 10</t>
  </si>
  <si>
    <t>Afsnit 6.10</t>
  </si>
  <si>
    <t>Offentliggørelse af risikostyringsmålsætninger og -politikker</t>
  </si>
  <si>
    <t>Afsnit 12</t>
  </si>
  <si>
    <t>Lån &amp; Spar Bank A/S offentligører en beskrivelse af den kompetente myndigheds accept, de vigtigste karakteristiska samt eksponeringstypen for hvilke banken har tilladdelse til at anvende IRB-metoden i forbindelse med den årlige risikorapport, afsnit 6.1 og afsnit 6.4.</t>
  </si>
  <si>
    <t>Afsnit 9.7</t>
  </si>
  <si>
    <t>Lån &amp; Spar Bank A/S offentliggør oplysninger om aktivbehæftelse i forbindelse med den årlige risikorapport, afsnit 9.7.</t>
  </si>
  <si>
    <t xml:space="preserve">Bestyrelsen forholder sig til tilsynsdiamantens likviditetspejlemærke samt likviditetsdækningsgraden (LCR) og nøgletal for stabil finansiering (NSFR). Dette fremgår af Risikorapporten, afsnit 9.3, afsnit 9.4 og afsnit 9.6. </t>
  </si>
  <si>
    <t xml:space="preserve">Lån &amp; Spar Bank A/S offentliggør en beskrivelse af bankens stresstest af bankens likviditetsbeholdning i forbindelse med den årlige risikorapport, afsnit 9.5. </t>
  </si>
  <si>
    <t xml:space="preserve">Offentliggørelse af metoder til vurdering af minimumskrav til kapitalgrundlag fremgår af den årlige risikorapporten, afsnit 11.4. </t>
  </si>
  <si>
    <t xml:space="preserve">Lån &amp; Spar Bank A/S offentliggør bankens risikostyringspolitikker for operationel risiko i forbindelse med den årlige risikorapport, afsnit 11.1 og afsnit 11.2. </t>
  </si>
  <si>
    <t xml:space="preserve">Lån &amp; Spar Bank A/S offentliggør bankens risikostyringsmålsætninger og -politikker for markedsrisiko i forbindelse med den årlige risikorapport, afsnit 8.1. </t>
  </si>
  <si>
    <t>Afsnit 8.1-8.3</t>
  </si>
  <si>
    <t>Afsnit 9.3</t>
  </si>
  <si>
    <t>Afsnit 5</t>
  </si>
  <si>
    <t>Afsnit 6.6</t>
  </si>
  <si>
    <t xml:space="preserve">Lån &amp; Spar Bank A/S offentliggør omfanget af anvendelsesområdet i forbindelse med den årlige risikorapport, afsnit 6.3. </t>
  </si>
  <si>
    <t>Lån &amp; Spar Bank A/S offentliggør en beskrivelse af de faktorer, der har haft indflydelse på udviklingen i gearingensgraden, i forbindelse med den årlige risikorapport, afsnit 10.</t>
  </si>
  <si>
    <t>Afsnit 9</t>
  </si>
  <si>
    <t>Lån &amp; Spar Bank A/S offentliggør en beskrivelse af de vigtigste faktorer, der har haft indflydelse på udviklingen i LCR, i forbindelse med den årlige risikorapport, afsnit 9.3.</t>
  </si>
  <si>
    <t xml:space="preserve">Se ovenfor. </t>
  </si>
  <si>
    <t xml:space="preserve">Lån &amp; Spar Bank A/S offentliggør en beskrivelse af koncentationen af finansieringskilder i forbindelse med den årlige risikorapport, afsnit 9.3. </t>
  </si>
  <si>
    <t xml:space="preserve">Lån &amp; Spar Bank A/S offentliggør en beskrivelse af sammensætningen af likviditetsbufferen i forbindelse med den årlige risikorapport, afsnit 9.3. </t>
  </si>
  <si>
    <t xml:space="preserve">Lån &amp; Spar Bank A/S offentliggør en beskrivelse af derivateksponeringer og potentielle calls vedrørende sikkerheder i forbindelse med den årlige risikorapport, afsnit 9.3. </t>
  </si>
  <si>
    <t xml:space="preserve">Lån &amp; Spar Bank A/S offentliggør en beskrivelse af valutamismatch i LCR-beregningen i forbindelse med den årlige risikorapport, afsnit 9.3. </t>
  </si>
  <si>
    <t xml:space="preserve">Lån &amp; Spar Bank A/S offentliggør en beskrivelse af eventuelle andre poster i beregningen af LCR i forbindelse med den årlige risikorapport, afsnit 9.3. </t>
  </si>
  <si>
    <t>Lån &amp; Spar Bank A/S anvender hverken balanceført netting eller netting under stregen.</t>
  </si>
  <si>
    <t>Lån &amp; Spar Bank A/S offentligører en beskrivelse af omfanget af forfaldne eksponeringer, som ikke anses for at være værdiforringede i forbindelse med den årlige risikorapport, afsnit 6.3.</t>
  </si>
  <si>
    <t xml:space="preserve">Lån &amp; Spar Bank A/S offentliggør en beskrivelse af den anvendte definition af en omlagt eksponering i forbindelse med den årlige risikorapport, afsnit 6.3. </t>
  </si>
  <si>
    <t>Afsnit 6.3</t>
  </si>
  <si>
    <t>CRB</t>
  </si>
  <si>
    <t>Lån &amp; Spar Bank A/S offentliggør omfanget og arten af systemer til risikorapportering og/eller måling for hver risikotype i forbindelse med den årlige risikorapport:
- Kreditrisiko: afsnit 6.3 og afsnit 6.4
- Markedsrisiko: afsnit 8.2 og afsnit 8.3
- Likviditetsrisiko: afsnit 9.2
- Operarationel risiko: afsnit 11.2</t>
  </si>
  <si>
    <t xml:space="preserve">Lån &amp; Spar Bank A/S offentliggør direktør- og bestyrelsesposter. Dette fremgår af afsnittene "Corporate Governance" og "Ledelse" i Årsrapporten. </t>
  </si>
  <si>
    <t xml:space="preserve">Lån &amp; Spar Bank A/S offentliggør en lønpolitik og vederlagsrapport med oplysninger om ansættelsespolitikken for medlemmer af bestyrelsen. Disse fremgår af bankens hjemmeside under bestyrelsens arbejde. </t>
  </si>
  <si>
    <t>Vedrørende engagementer med kunder i eksponeringsklasserne erhvervsvirksomheder og privatkunder behandles rammer for finansielle kontrakter efter bankens normale kreditvurderingsprincipper.</t>
  </si>
  <si>
    <t>Lån &amp; Spar Bank A/S offentliggør bankens risikostyringsmålsætninger og/eller beskrivelse af bankens politik for hver særskilt risiko i forbindelse med den årlige risikorapport:
- Kreditrisiko: afsnit 6.2
- Markedsrisiko: afsnit 8.1
- Likviditetsrisiko: afsnit 9.1
- Operarationel risiko: afsnit 11.1</t>
  </si>
  <si>
    <t>Afsnit 7</t>
  </si>
  <si>
    <t>Ikke relevant eller uvæsentligt</t>
  </si>
  <si>
    <t>IRB-metoden – kreditrisikoeksponeringer efter eksponeringsklasse og PD-interval</t>
  </si>
  <si>
    <t>Standardmetode – Kreditrisikoeksponering og virkninger af kreditrisikoreduktionsteknikker</t>
  </si>
  <si>
    <t>Afstemning mellem regnskabsmæssige aktiver og gearingsgradrelevante eksponeringer – oversigt</t>
  </si>
  <si>
    <t>Oplysninger om gearingsgrad v fælles regler</t>
  </si>
  <si>
    <t>IRB-metoden – Back-testing af PD efter eksponeringsklasse</t>
  </si>
  <si>
    <t>Standardmetoden – modpartskreditrisikoeksponeringer efter eksponeringsklasse og risikovægte</t>
  </si>
  <si>
    <t>KM2</t>
  </si>
  <si>
    <t>PV1</t>
  </si>
  <si>
    <t>CCR8</t>
  </si>
  <si>
    <t>IRRBBA</t>
  </si>
  <si>
    <t>IRRBB1</t>
  </si>
  <si>
    <t>TLAC1</t>
  </si>
  <si>
    <t>TLAC3b</t>
  </si>
  <si>
    <t>De supplerende søjle III-oplysninger pr. 31. december 2023 er udarbejdet i overensstemmelse med bankens bestyrelsesgodkendte politik for offentliggørelse af søjle III-oplysninger, som er baseret på Europa-Parlamentets og Rådets forordning 2019/876 af 20. maj 2019 og EU-kommissionens gennemførelsesforordning 2021/637 af 15. marts 2021. Politikken fastlægger bankens interne kontroller og procedurer for yderligere søjle III-oplysninger og omfatter ansvarsfordeling samt krav til fuldstændighed og dokumentation.
6. februar 2024
John Christiansen 
Adm. direktør</t>
  </si>
  <si>
    <t>-</t>
  </si>
  <si>
    <t>EU-1a</t>
  </si>
  <si>
    <t>6a</t>
  </si>
  <si>
    <t>6b</t>
  </si>
  <si>
    <t>6c</t>
  </si>
  <si>
    <t>Skema EU KM2 – Væsentlige målekriterier – MREL og, når det er relevant, kravet til kapitalgrundlag og nedskrivningsrelevante passiver for G-SII'er</t>
  </si>
  <si>
    <t>Forskelle mellem de regnskabsmæssige og tilsynsmæssige rammer for konsolidering udgøres af kreditrisikojustering på IRB eksponeringer, finansielle sikkerheder, MLC fradrag og CCF fradrag på off-balance eksponeringer.</t>
  </si>
  <si>
    <t>7,079 % frem til 29-06-2028, 
herefter CIBOR6 + 3,75 %-point</t>
  </si>
  <si>
    <t>Lån &amp; Spar Bank A/S offentliggør en beskrivelse af kommunikationsmekanismerne for markedsrisiko i forbindelse med den årlige risikorapport, afsnit 8.2 og afsnit 8.3.</t>
  </si>
  <si>
    <t>Lån &amp; Spar Bank A/S offentliggør en beskrivelser af omfanget og arten af systemer til risikorapportering og 
-måling for markedsrisiko i forbindelse med den årlige risikorapport, afsnit 8.2 og afsnit 8.3.</t>
  </si>
  <si>
    <t xml:space="preserve">Risikoerklæringen for Lån &amp; Spar A/S er beskrevet i afsnit 13 i Risikorapporten, herunder kapitalmæssige nøgletal. </t>
  </si>
  <si>
    <t>INS1</t>
  </si>
  <si>
    <t>INS2</t>
  </si>
  <si>
    <t>Risikostyringsmålsætninger og -politikker</t>
  </si>
  <si>
    <t>Forsikringsinteresser</t>
  </si>
  <si>
    <t>Finansielle konglomerater - Oplysninger om kapitalgrundlag og kapitalprocent</t>
  </si>
  <si>
    <t>LIB</t>
  </si>
  <si>
    <t>Andre kvalitative oplysninger om anvendelsesområdet</t>
  </si>
  <si>
    <t>Justeringer som følge af forsigtig værdiansættelse (PVA)</t>
  </si>
  <si>
    <t>CR2a</t>
  </si>
  <si>
    <t>Ændringer i beholdningen af misligholdte lån og forskud og akkumulerede inddrevne nettobeløb i forbindelse hermed</t>
  </si>
  <si>
    <t>CQ2</t>
  </si>
  <si>
    <t>CQ6</t>
  </si>
  <si>
    <t>CQ8</t>
  </si>
  <si>
    <t>Kvalitet af kreditlempelser</t>
  </si>
  <si>
    <t>Værdiansættelse af sikkerhedsstillelse - lån og forskud</t>
  </si>
  <si>
    <t>Sikkerhedsstillelse opnået gennem overtagelse og fuldbyrdelsesprocesser – opdeling efter årgang</t>
  </si>
  <si>
    <t>Afsnit 6.1-6.4 og afsnit 3</t>
  </si>
  <si>
    <t>Afsnit 11.1-11.2 og afsnit 11.4</t>
  </si>
  <si>
    <t>IRB-metoden – anvcendelsesområdet for IRB-metoden og SA-metoden</t>
  </si>
  <si>
    <t>CR7</t>
  </si>
  <si>
    <t>IRB-metoden – virkning af kreditderivater anvendt som CRM-teknikker på de risikovægtede eksponeringer</t>
  </si>
  <si>
    <t>CR9.1</t>
  </si>
  <si>
    <t>IRB-metoden – Back-testing af PD efter eksponeringsklasse (kun for PD-estimater i henhold til artikel 180, stk. 1, litra f), i CRR)</t>
  </si>
  <si>
    <t>IRB-metoden – modpartskreditrisikoeksponeringer efter eksponeringsklasse og PD-skala</t>
  </si>
  <si>
    <t>CCR7</t>
  </si>
  <si>
    <t>CCR6</t>
  </si>
  <si>
    <t>Eksponering for kreditderivater</t>
  </si>
  <si>
    <t>RWEA-flowtabeller for markedsrisikoeksponeringer i henhold til IMM</t>
  </si>
  <si>
    <t>Modpartskreditrisikoeksponeringer</t>
  </si>
  <si>
    <t>Kvalitative offentliggørelseskrav i forbindelse med securitiseringseksponeringer</t>
  </si>
  <si>
    <t>SEC1</t>
  </si>
  <si>
    <t>SEC2</t>
  </si>
  <si>
    <t>SEC3</t>
  </si>
  <si>
    <t>SEC4</t>
  </si>
  <si>
    <t>SEC5</t>
  </si>
  <si>
    <t>Securitiseringseksponeringer uden for handelsbeholdningen</t>
  </si>
  <si>
    <t>Securitiseringseksponeringer i handelsbeholdningen</t>
  </si>
  <si>
    <t>Securitiseringseksponeringer uden for handelsbeholdningen og tilknyttede lovbestemte kapitalkrav - instituttet optræder som eksponeringsleverende eller organiserende institut</t>
  </si>
  <si>
    <t>Securitiseringseksponeringer uden for handelsbeholdningen og tilknyttede lovpligtige kapitalkrav - instituttet optræder som investorinstitut</t>
  </si>
  <si>
    <t>MRB</t>
  </si>
  <si>
    <t>MR2-A</t>
  </si>
  <si>
    <t>MR2-B</t>
  </si>
  <si>
    <t>MR3</t>
  </si>
  <si>
    <t>MR4</t>
  </si>
  <si>
    <t>Kvalitative offentliggørelseskrav for institutter, der anvender de interne modeller for markedsrisiko</t>
  </si>
  <si>
    <t>Markedsrisiko i henhold til metoden med interne modeller (IMA)</t>
  </si>
  <si>
    <t>RWEA-flowtabeller for markedsrisikoeksponeringer i henhold til IMA</t>
  </si>
  <si>
    <t>IMA-værdier for handelsporteføljer</t>
  </si>
  <si>
    <t>Sammenligning af VaR-estimater med gevinster/tab</t>
  </si>
  <si>
    <t>Anvendelsen af standardmetoden og af de interne modeller for markedsrisiko</t>
  </si>
  <si>
    <t>Eksponeringer mod renterisici i positioner, der ikke indgår i handelsbeholdningen</t>
  </si>
  <si>
    <t>Kvalitative oplysninger om renterisici for aktiviteter, der ikke indgår i handelsbeholdningen</t>
  </si>
  <si>
    <t>Renterisici for aktiviteter, der ikke indgår i handelsbeholdningen</t>
  </si>
  <si>
    <t>REM4</t>
  </si>
  <si>
    <t>Aflønning på 1 mio. EUR eller derover pr. regnskabsår</t>
  </si>
  <si>
    <t>Tabel EU IRBBA — Kvalitative oplysninger om renterisici for aktiviteter, der ikke indgår i handelsbeholdningen</t>
  </si>
  <si>
    <t>En beskrivelse af, hvordan instituttet definerer IRRBB med henblik på risikostyring og -måling</t>
  </si>
  <si>
    <t>En beskrivelse af instituttets overordnede forvaltnings- og begrænsningsstrategier for IRRBB</t>
  </si>
  <si>
    <t>Hyppigheden af beregningen af instituttets IRRBB-foranstaltninger og en beskrivelse af de specifikke mål, som instituttet anvender til at måle dets følsomhed over for IRRBB</t>
  </si>
  <si>
    <t>En beskrivelse af scenarier for rentestød og stressscenarier, som instituttet anvender til at estimere ændringer i den økonomiske værdi og i nettorenteindtægter (hvis relevant)</t>
  </si>
  <si>
    <t>En beskrivelse af de vigtigste modellerings- og parameterantagelser, som adskiller sig fra dem, der anvendes til offentliggørelse af skema EU IRRBB1 (hvis relevant)</t>
  </si>
  <si>
    <t>En overordnet beskrivelse af, hvordan instituttet afdækker sin IRRBB og den dertil knyttede regnskabsmæssige behandling (hvis relevant)</t>
  </si>
  <si>
    <t>En beskrivelse af de vigtigste modellerings- og parameterantagelser, der anvendes til IRRBB-foranstaltningerne i skema EU IRRBB1 (hvis relevant)</t>
  </si>
  <si>
    <t>Forklaring af for IRRBB-foranstaltningernes betydning og af deres betydelige variationer siden foregående offentliggørelse</t>
  </si>
  <si>
    <t>Eventuelle andre relevante oplysninger om IRRBB-foranstaltningerne offentliggjort i skema EU IRRBB1 (valgfrit)</t>
  </si>
  <si>
    <t>(1) (2)</t>
  </si>
  <si>
    <t>Offentliggørelse af den gennemsnitlige og længste rentetilpasningstid, der er fastsat for indskud med ubestemt løbetid</t>
  </si>
  <si>
    <t>Skema EU IRRBB1 – Renterisici for aktiviteter, der ikke indgår i handelsbeholdningen</t>
  </si>
  <si>
    <t>Indeværende periode</t>
  </si>
  <si>
    <t>Foregående periode</t>
  </si>
  <si>
    <t>Parallelt opad</t>
  </si>
  <si>
    <t>Parallelt nedad</t>
  </si>
  <si>
    <t>Steepener</t>
  </si>
  <si>
    <t>Flattener</t>
  </si>
  <si>
    <t>Korte renter opad</t>
  </si>
  <si>
    <t>Korte renter nedad</t>
  </si>
  <si>
    <t>Ændringer i den økonomiske værdi af kapitalgrundlaget</t>
  </si>
  <si>
    <t>Ændringer i nettorenteindtægterne</t>
  </si>
  <si>
    <t>CCR4</t>
  </si>
  <si>
    <t xml:space="preserve">Lån &amp; Spar Bank A/S offentliggør dette i forbindelse med den årlige risikorapport, afsnit 8.4. </t>
  </si>
  <si>
    <t>Væsentlige målekriterier — MREL og, når det er relevant, kravet til kapitalgrundlag og
nedskrivningsrelevante passiver for G-SII'er</t>
  </si>
  <si>
    <t>Sammensætning — MREL og, når det er relevant, kravet til kapitalgrundlag og nedskrivningsrelevante passiver for G-SII'er</t>
  </si>
  <si>
    <t>Intern tabsabsorberingskapacitet: internt MREL og i givet fald kravet om kapitalgrundlag og
nedskrivningsrelevante passiver for tredjelands-G-SII'er</t>
  </si>
  <si>
    <t>Kreditorrækkefølge — Enhed, der ikke selv er en afviklingsenhed</t>
  </si>
  <si>
    <t>Kreditorrækkefølge — Afviklingsenhed</t>
  </si>
  <si>
    <t>ILAC</t>
  </si>
  <si>
    <t>TLAC2a</t>
  </si>
  <si>
    <t>TLAC2b</t>
  </si>
  <si>
    <t>TLAC3a</t>
  </si>
  <si>
    <t>Kapitalgrundlag og nedskrivningsrelevante passivposter, forhold og bestanddele</t>
  </si>
  <si>
    <t>Minimumskrav for kapitalgrundlag og nedskrivningsrelevante passiver (MREL)</t>
  </si>
  <si>
    <t>MREL udtrykt som en procentdel af SRE</t>
  </si>
  <si>
    <t>MREL udtrykt som en procentdel af SEM</t>
  </si>
  <si>
    <t>heraf som skal opfyldes med kapitalgrundlag eller efterstillede passiver</t>
  </si>
  <si>
    <t>Kapitalgrundlag og nedskrivningsrelevante passiver</t>
  </si>
  <si>
    <t>heraf kapitalgrundlag og efterstillede passiver</t>
  </si>
  <si>
    <t>Afviklingskoncernens samlede risikoeksponering (SRE)</t>
  </si>
  <si>
    <t>Afviklingskoncernens samlede eksponeringsmål (SEM)</t>
  </si>
  <si>
    <t>Kapitalgrundlag og nedskrivningsrelevante passiver som en procentdel af SRE</t>
  </si>
  <si>
    <t>Kapitalgrundlag og nedskrivningsrelevante passiver som en procentdel af SEM</t>
  </si>
  <si>
    <t>Finder undtagelsen fra efterstilling i artikel 72b, stk. 4, i forordning (EU) nr. 575/2013 anvendelse? (undtagelse på 5 %)</t>
  </si>
  <si>
    <t>Samlet beløb, der udgøres af tilladte ikke-efterstillede nedskrivningsrelevante passivinstrumenter, hvis der anvendes skønsmæssig efterstilling i overensstemmelse med artikel 72b, stk. 3, i forordning (EU) nr. 575/2013 (undtagelse på maks. 3,5 %)</t>
  </si>
  <si>
    <t>Hvis en reduceret undtagelse fra efterstilling finder anvendelse, jf. artikel 72b, stk. 3, i forordning (EU) nr. 575/2013, skal enhederne indberette det finansieringsbeløb, der er sidestillet med udelukkede passiver, og som er angivet i række 1, divideret med den udstedte finansiering, der er sidestillet med udelukkede passiver, og som ville skulle indregnes i række 1, hvis der ikke var anvendt noget loft (i %).</t>
  </si>
  <si>
    <t>Krav til kapitalgrundlag og nedskrivningsrelevante passiver for G-SII'er (TLAC)</t>
  </si>
  <si>
    <t>Minimumskrav for kapitalgrundlag og nedskrivnings-relevante passiver (MREL)</t>
  </si>
  <si>
    <t>Tabel EU LIB – Andre kvalitative oplysninger om anvendelsesområdet</t>
  </si>
  <si>
    <t>Hindring for hurtig overførsel af kapitalgrundlag eller tilbagebetaling af forpligtelser inden for koncernen</t>
  </si>
  <si>
    <t>Datterselskaber, der ikke er omfattet af konsolideringen, med mindre kapitalgrundlag end krævet</t>
  </si>
  <si>
    <t>Anvendelse af undtagelsen i artikel 7 i CRR eller den individuelle konsolideringsmetode fastsat i artikel 9 i CRR</t>
  </si>
  <si>
    <t>Aggregeret beløb, hvormed det faktiske kapitalgrundlag er mindre end krævet i alle datterselskaber, der ikke er omfattet af konsolideringen</t>
  </si>
  <si>
    <t>Stødscenarier i forbindelse med tilsyn</t>
  </si>
  <si>
    <t>Skema EU TLAC1 – Sammensætning - MREL og, når det er relevant, kravet til kapitalgrundlag og nedskrivningsrelevante passiver for G-SII'er</t>
  </si>
  <si>
    <t>Kapitalgrundlag og nedskrivningsrelevante passivposter og justeringer</t>
  </si>
  <si>
    <t>Memorandumpost: Nedskrivningsegnet beløb med henblik på MREL, men ikke på TLAC</t>
  </si>
  <si>
    <t>Hybrid kernekapital (AT1)</t>
  </si>
  <si>
    <t>Supplerende kapital (T2)</t>
  </si>
  <si>
    <t>Kapitalgrundlag med henblik på artikel 92a i forordning (EU) nr. 575/2013 og artikel 45 i direktiv 2014/59/EU</t>
  </si>
  <si>
    <t>Kapitalgrundlag og nedskrivningsrelevante passiver: Ikke-lovpligtige kapitalelementer</t>
  </si>
  <si>
    <t>Nedskrivningsrelevante passivinstrumenter, der er udstedt direkte af afviklingsenheden, og som er efterstillet udelukkede passiver (ikke omfattet af overgangsbestemmelser)</t>
  </si>
  <si>
    <t>EU-12a</t>
  </si>
  <si>
    <t>Nedskrivningsrelevante passivinstrumenter, der er udstedt af andre enheder inden for afviklingskoncernen, og som er efterstillet udelukkede passiver (ikke omfattet af overgangsbestemmelser)</t>
  </si>
  <si>
    <t>EU-12b</t>
  </si>
  <si>
    <t>Nedskrivningsrelevante passivinstrumenter, der er efterstillet udelukkede passiver, udstedt før den 27. juni 2019 (efterstillet og omfattet af overgangsbestemmelser)</t>
  </si>
  <si>
    <t>EU-12c</t>
  </si>
  <si>
    <t>Supplerende kapitalinstrumenter med en restløbetid på mindst ét år, for så vidt som de ikke kan betragtes som supplerende kapitalposter</t>
  </si>
  <si>
    <t>Nedskrivningsrelevante passiver, der ikke er efterstillet udelukkede passiver (ikke omfattet af overgangsbestemmelser, før indførelse af loftet)</t>
  </si>
  <si>
    <t>Nedskrivningsrelevante passiver, der ikke er efterstillet udelukkede passiver, udstedt før den 27. juni 2019 (før indførelse af loftet)</t>
  </si>
  <si>
    <t>Beløb, der udgøres af efterstillede nedskrivningsrelevante instrumenter, når det er relevant efter anvendelse artikel 72b, stk. 3, i CRR</t>
  </si>
  <si>
    <t>Nedskrivningsrelevante passivposter forud for justeringer</t>
  </si>
  <si>
    <t>Heraf efterstillede passivposter</t>
  </si>
  <si>
    <t>Kapitalgrundlag og nedskrivningsrelevante passiver: Justeringer af ikke-lovpligtige kapitalelementer</t>
  </si>
  <si>
    <t>Kapitalgrundlag og nedskrivningsrelevante passivposter forud for justeringer</t>
  </si>
  <si>
    <t>(Fradrag af eksponeringer mellem afviklingskoncerner, der er omfattet af multiple point of entry (MPE))</t>
  </si>
  <si>
    <t>(Fradrag af investeringer i andre nedskrivningsrelevante passivinstrumenter)</t>
  </si>
  <si>
    <t>Kapitalgrundlag og nedskrivningsrelevante passivposter efter justeringer</t>
  </si>
  <si>
    <t>Heraf: kapitalgrundlag og efterstillede passiver</t>
  </si>
  <si>
    <t>Afviklingskoncernens risikovægtede eksponeringsværdi og eksponeringsmål bag gearingsgraden</t>
  </si>
  <si>
    <t>Samlet risikoeksponering (SRE)</t>
  </si>
  <si>
    <t>Samlet eksponeringsmål (SEM)</t>
  </si>
  <si>
    <t>Andel bestående af kapitalgrundlag og nedskrivningsrelevante passiver</t>
  </si>
  <si>
    <t>Heraf kapitalgrundlag og efterstillede passiver</t>
  </si>
  <si>
    <t>Egentlig kernekapital (som en procentdel af SRE), der står til rådighed efter opfyldelse af afviklingskoncernens krav</t>
  </si>
  <si>
    <t>Institutspecifikt kombineret bufferkrav</t>
  </si>
  <si>
    <t>heraf kapitalbevaringsbufferkrav</t>
  </si>
  <si>
    <t>heraf kontracyklisk bufferkrav</t>
  </si>
  <si>
    <t>heraf systemisk risikobufferkrav</t>
  </si>
  <si>
    <t>EU-31a</t>
  </si>
  <si>
    <t>heraf buffer for globalt systemisk vigtige institutter (G-SII-buffer) eller buffer for andre systemisk vigtige institutter (O-SII-buffer)</t>
  </si>
  <si>
    <t>Memorandumposter</t>
  </si>
  <si>
    <t>EU-32</t>
  </si>
  <si>
    <t>Det samlede beløb, der udgøres af udelukkede passiver, jf. artikel 72a, stk. 2, i forordning (EU) nr. 575/2013</t>
  </si>
  <si>
    <t>Prioritetsrækkefølge ved insolvens</t>
  </si>
  <si>
    <t>(mest efterstillet)</t>
  </si>
  <si>
    <t>(mest foranstillet)</t>
  </si>
  <si>
    <t>Beskrivelse af placeringer i prioritetsrækkefølgen ved insolvens (fritekst)</t>
  </si>
  <si>
    <t>heraf restløbetid ≥ 1 år &lt; 2 år</t>
  </si>
  <si>
    <t>heraf restløbetid ≥ 2 år &lt; 5 år</t>
  </si>
  <si>
    <t>heraf restløbetid ≥ 5 år &lt; 10 år</t>
  </si>
  <si>
    <t>heraf restløbetid ≥ 10 år, dog undtagen værdipapirer uden udløbsdato</t>
  </si>
  <si>
    <t>heraf værdipapirer uden udløbsdato</t>
  </si>
  <si>
    <t>Skema EU TLAC3b – Kreditorrækkefølge — Afviklingsenhed</t>
  </si>
  <si>
    <t>Kapitalgrundlag og passiver, der potentielt er nedskrivningsrelevante med henblik på at opfylde MREL</t>
  </si>
  <si>
    <t>Skema EU CR10 — Aktieeksponeringer i henhold til den forenklede risikovægtningsmetode</t>
  </si>
  <si>
    <t>Lån &amp; Spar Bank er omfattet af reguleringen for finansielle virksomheder, herunder blandt andet regler om kapital, likviditet og midlernes placering. Reglerne skal opfyldes på både institutniveau og koncernniveau. Med forbehold for de krav til kapital m.v. i banken, som følger af den finansielle regulering, forudser Lån &amp; Spar Bank ikke hindringer for en hurtig overførsel af kapitalgrundlag eller tilbagebetaling af fordringer.</t>
  </si>
  <si>
    <t xml:space="preserve">Ikke relevant. </t>
  </si>
  <si>
    <t>Årsregnskab</t>
  </si>
  <si>
    <t>Balance pr. 31. december 2023, side 50</t>
  </si>
  <si>
    <t>Væsentlige målekriterier for nedskrivningsegnede passiver (NEP-kravet)</t>
  </si>
  <si>
    <t>Summen af 1 til 3</t>
  </si>
  <si>
    <t/>
  </si>
  <si>
    <t>Kassebeholdning og anfordringstilgodehavender hos centralbanker</t>
  </si>
  <si>
    <t>Tilgodehavender hos kreditinstitutter og centralbanker</t>
  </si>
  <si>
    <t>Udlån og andre tilgodehavender til amortiseret kostpris</t>
  </si>
  <si>
    <t>Obligationer til dagsværdi</t>
  </si>
  <si>
    <t>Aktier m.v.</t>
  </si>
  <si>
    <t>Kapitalandele i tilknyttede og associerede virksomheder</t>
  </si>
  <si>
    <t>Immaterielle aktiver</t>
  </si>
  <si>
    <t>Grunde og bygninger, i alt</t>
  </si>
  <si>
    <t>Øvrige materielle aktiver</t>
  </si>
  <si>
    <t>Aktuelle skatteaktiver</t>
  </si>
  <si>
    <t>Gæld til kreditinstitutter og centralbanker</t>
  </si>
  <si>
    <t>Indlån og anden gæld</t>
  </si>
  <si>
    <t>Udstedte obligationer til amortiseret kostpris</t>
  </si>
  <si>
    <t>Aktuelle skatteforpligtelser</t>
  </si>
  <si>
    <t>Andre passiver</t>
  </si>
  <si>
    <t>Periodeafgrænsningsposter</t>
  </si>
  <si>
    <t>Hensættelser til pensioner og lignende forpligtelser</t>
  </si>
  <si>
    <t>Hensættelser til udskudt skat</t>
  </si>
  <si>
    <t>Hensættelser til tab på garantier</t>
  </si>
  <si>
    <t>Andre hensatte forpligtelser</t>
  </si>
  <si>
    <t>Efterstillede kapitalindskud</t>
  </si>
  <si>
    <t>fuld indfasning</t>
  </si>
  <si>
    <t>Supplerende Kapital</t>
  </si>
  <si>
    <t>SNP-Obligationer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</si>
</sst>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0.00\ %"/>
    <numFmt numFmtId="166" formatCode="_ * #,##0_ ;_ * \-#,##0_ ;_ * &quot;-&quot;??_ ;_ @_ "/>
    <numFmt numFmtId="167" formatCode="_-* #,##0.00_-;\-* #,##0.00_-;_-* \-??_-;_-@_-"/>
    <numFmt numFmtId="168" formatCode="#,##0.00000"/>
    <numFmt numFmtId="169" formatCode="0.000000"/>
    <numFmt numFmtId="170" formatCode="0.0%"/>
    <numFmt numFmtId="171" formatCode="#,##0;\(#,##0\)"/>
    <numFmt numFmtId="172" formatCode="#,##0_ ;\-#,##0\ "/>
    <numFmt numFmtId="173" formatCode="#,##0_ ;[Red]\-#,##0\ "/>
  </numFmts>
  <fonts count="7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sz val="10"/>
      <name val="Arial"/>
      <family val="2"/>
    </font>
    <font>
      <sz val="11"/>
      <color indexed="8"/>
      <name val="Calibri"/>
      <family val="2"/>
    </font>
    <font>
      <sz val="11"/>
      <color indexed="9"/>
      <name val="Calibri"/>
      <family val="2"/>
    </font>
    <font>
      <sz val="10"/>
      <color indexed="9"/>
      <name val="Arial"/>
      <family val="2"/>
    </font>
    <font>
      <sz val="8"/>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sz val="11"/>
      <color indexed="20"/>
      <name val="Calibri"/>
      <family val="2"/>
    </font>
    <font>
      <sz val="10"/>
      <color indexed="62"/>
      <name val="Arial"/>
      <family val="2"/>
    </font>
    <font>
      <b/>
      <sz val="11"/>
      <color indexed="63"/>
      <name val="Calibri"/>
      <family val="2"/>
    </font>
    <font>
      <u/>
      <sz val="6.5"/>
      <color indexed="12"/>
      <name val="Arial"/>
      <family val="2"/>
    </font>
    <font>
      <sz val="10"/>
      <color indexed="52"/>
      <name val="Arial"/>
      <family val="2"/>
    </font>
    <font>
      <i/>
      <sz val="11"/>
      <color indexed="23"/>
      <name val="Calibri"/>
      <family val="2"/>
    </font>
    <font>
      <sz val="10"/>
      <color indexed="60"/>
      <name val="Arial"/>
      <family val="2"/>
    </font>
    <font>
      <b/>
      <sz val="10"/>
      <color indexed="63"/>
      <name val="Arial"/>
      <family val="2"/>
    </font>
    <font>
      <u/>
      <sz val="10"/>
      <name val="Arial"/>
      <family val="2"/>
    </font>
    <font>
      <i/>
      <sz val="10"/>
      <name val="Arial"/>
      <family val="2"/>
    </font>
    <font>
      <sz val="11"/>
      <color indexed="60"/>
      <name val="Calibri"/>
      <family val="2"/>
    </font>
    <font>
      <b/>
      <sz val="12"/>
      <name val="Arial"/>
      <family val="2"/>
    </font>
    <font>
      <b/>
      <sz val="10"/>
      <color indexed="8"/>
      <name val="Arial"/>
      <family val="2"/>
    </font>
    <font>
      <sz val="10"/>
      <color indexed="10"/>
      <name val="Arial"/>
      <family val="2"/>
    </font>
    <font>
      <b/>
      <sz val="11"/>
      <color indexed="8"/>
      <name val="Calibri"/>
      <family val="2"/>
    </font>
    <font>
      <sz val="10"/>
      <name val="Calibri"/>
      <family val="2"/>
    </font>
    <font>
      <b/>
      <sz val="10"/>
      <name val="Arial"/>
      <family val="2"/>
    </font>
    <font>
      <sz val="10"/>
      <color theme="1"/>
      <name val="Arial"/>
      <family val="2"/>
    </font>
    <font>
      <sz val="11"/>
      <color theme="1"/>
      <name val="Calibri"/>
      <family val="2"/>
      <charset val="238"/>
      <scheme val="minor"/>
    </font>
    <font>
      <sz val="10"/>
      <color theme="0"/>
      <name val="Calibri"/>
      <family val="2"/>
      <scheme val="minor"/>
    </font>
    <font>
      <sz val="10"/>
      <color indexed="8"/>
      <name val="Arial"/>
      <family val="2"/>
    </font>
    <font>
      <sz val="11"/>
      <color theme="1"/>
      <name val="Verdana"/>
      <family val="2"/>
    </font>
    <font>
      <sz val="8"/>
      <color theme="1"/>
      <name val="Verdana"/>
      <family val="2"/>
    </font>
    <font>
      <sz val="8"/>
      <name val="Verdana"/>
      <family val="2"/>
    </font>
    <font>
      <b/>
      <sz val="12"/>
      <color theme="0"/>
      <name val="Verdana"/>
      <family val="2"/>
    </font>
    <font>
      <b/>
      <sz val="8"/>
      <color theme="1"/>
      <name val="Verdana"/>
      <family val="2"/>
    </font>
    <font>
      <b/>
      <sz val="8"/>
      <name val="Verdana"/>
      <family val="2"/>
    </font>
    <font>
      <b/>
      <sz val="11"/>
      <color theme="1"/>
      <name val="Verdana"/>
      <family val="2"/>
    </font>
    <font>
      <i/>
      <sz val="8"/>
      <color theme="1"/>
      <name val="Verdana"/>
      <family val="2"/>
    </font>
    <font>
      <i/>
      <sz val="8"/>
      <name val="Verdana"/>
      <family val="2"/>
    </font>
    <font>
      <i/>
      <sz val="11"/>
      <color theme="1"/>
      <name val="Verdana"/>
      <family val="2"/>
    </font>
    <font>
      <b/>
      <i/>
      <sz val="11"/>
      <color theme="1"/>
      <name val="Verdana"/>
      <family val="2"/>
    </font>
    <font>
      <sz val="11"/>
      <name val="Verdana"/>
      <family val="2"/>
    </font>
    <font>
      <b/>
      <sz val="11"/>
      <name val="Verdana"/>
      <family val="2"/>
    </font>
    <font>
      <i/>
      <sz val="11"/>
      <name val="Verdana"/>
      <family val="2"/>
    </font>
    <font>
      <u/>
      <sz val="11"/>
      <color theme="10"/>
      <name val="Calibri"/>
      <family val="2"/>
      <scheme val="minor"/>
    </font>
    <font>
      <sz val="8"/>
      <color rgb="FFFF0000"/>
      <name val="Verdana"/>
      <family val="2"/>
    </font>
    <font>
      <b/>
      <sz val="10"/>
      <color theme="0"/>
      <name val="Verdana"/>
      <family val="2"/>
    </font>
    <font>
      <b/>
      <sz val="8"/>
      <color rgb="FFFF0000"/>
      <name val="Verdana"/>
      <family val="2"/>
    </font>
    <font>
      <u/>
      <sz val="8"/>
      <color theme="7"/>
      <name val="Verdana"/>
      <family val="2"/>
    </font>
  </fonts>
  <fills count="73">
    <fill>
      <patternFill patternType="none"/>
    </fill>
    <fill>
      <patternFill patternType="gray125"/>
    </fill>
    <fill>
      <patternFill patternType="solid">
        <fgColor theme="0" tint="-0.14999847407452621"/>
        <bgColor indexed="64"/>
      </patternFill>
    </fill>
    <fill>
      <patternFill patternType="solid">
        <fgColor rgb="FFEAEAEA"/>
        <bgColor indexed="64"/>
      </patternFill>
    </fill>
    <fill>
      <patternFill patternType="solid">
        <fgColor rgb="FFC6EFCE"/>
      </patternFill>
    </fill>
    <fill>
      <patternFill patternType="solid">
        <fgColor rgb="FFFFC7CE"/>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43"/>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solid">
        <fgColor indexed="42"/>
        <bgColor indexed="9"/>
      </patternFill>
    </fill>
    <fill>
      <patternFill patternType="solid">
        <fgColor indexed="43"/>
        <bgColor indexed="9"/>
      </patternFill>
    </fill>
    <fill>
      <patternFill patternType="solid">
        <fgColor rgb="FF4478B6"/>
        <bgColor theme="0"/>
      </patternFill>
    </fill>
    <fill>
      <patternFill patternType="solid">
        <fgColor rgb="FF5CE43C"/>
        <bgColor theme="0"/>
      </patternFill>
    </fill>
    <fill>
      <patternFill patternType="solid">
        <fgColor rgb="FFFFFF00"/>
        <bgColor indexed="9"/>
      </patternFill>
    </fill>
    <fill>
      <patternFill patternType="solid">
        <fgColor theme="5"/>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0.49998474074526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391">
    <xf numFmtId="0" fontId="0" fillId="0" borderId="0"/>
    <xf numFmtId="164" fontId="1" fillId="0" borderId="0" applyFont="0" applyFill="0" applyBorder="0" applyAlignment="0" applyProtection="0"/>
    <xf numFmtId="9" fontId="1" fillId="0" borderId="0" applyFont="0" applyFill="0" applyBorder="0" applyAlignment="0" applyProtection="0"/>
    <xf numFmtId="0" fontId="14" fillId="0" borderId="0"/>
    <xf numFmtId="164" fontId="14" fillId="0" borderId="0" applyFont="0" applyFill="0" applyBorder="0" applyAlignment="0" applyProtection="0"/>
    <xf numFmtId="9" fontId="14" fillId="0" borderId="0" applyFont="0" applyFill="0" applyBorder="0" applyAlignment="0" applyProtection="0"/>
    <xf numFmtId="0" fontId="15" fillId="0" borderId="0"/>
    <xf numFmtId="0" fontId="1" fillId="0" borderId="0"/>
    <xf numFmtId="0" fontId="15" fillId="0" borderId="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36" borderId="0" applyNumberFormat="0" applyBorder="0" applyAlignment="0" applyProtection="0"/>
    <xf numFmtId="0" fontId="16" fillId="39" borderId="0" applyNumberFormat="0" applyBorder="0" applyAlignment="0" applyProtection="0"/>
    <xf numFmtId="0" fontId="16" fillId="42" borderId="0" applyNumberFormat="0" applyBorder="0" applyAlignment="0" applyProtection="0"/>
    <xf numFmtId="0" fontId="17" fillId="43"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3" fillId="12" borderId="0" applyNumberFormat="0" applyBorder="0" applyAlignment="0" applyProtection="0"/>
    <xf numFmtId="0" fontId="18" fillId="43" borderId="0" applyNumberFormat="0" applyBorder="0" applyAlignment="0" applyProtection="0"/>
    <xf numFmtId="0" fontId="13" fillId="16" borderId="0" applyNumberFormat="0" applyBorder="0" applyAlignment="0" applyProtection="0"/>
    <xf numFmtId="0" fontId="18" fillId="40" borderId="0" applyNumberFormat="0" applyBorder="0" applyAlignment="0" applyProtection="0"/>
    <xf numFmtId="0" fontId="13" fillId="20" borderId="0" applyNumberFormat="0" applyBorder="0" applyAlignment="0" applyProtection="0"/>
    <xf numFmtId="0" fontId="18" fillId="41" borderId="0" applyNumberFormat="0" applyBorder="0" applyAlignment="0" applyProtection="0"/>
    <xf numFmtId="0" fontId="13" fillId="24" borderId="0" applyNumberFormat="0" applyBorder="0" applyAlignment="0" applyProtection="0"/>
    <xf numFmtId="0" fontId="18" fillId="44" borderId="0" applyNumberFormat="0" applyBorder="0" applyAlignment="0" applyProtection="0"/>
    <xf numFmtId="0" fontId="13" fillId="28" borderId="0" applyNumberFormat="0" applyBorder="0" applyAlignment="0" applyProtection="0"/>
    <xf numFmtId="0" fontId="18" fillId="45" borderId="0" applyNumberFormat="0" applyBorder="0" applyAlignment="0" applyProtection="0"/>
    <xf numFmtId="0" fontId="13" fillId="32" borderId="0" applyNumberFormat="0" applyBorder="0" applyAlignment="0" applyProtection="0"/>
    <xf numFmtId="0" fontId="18" fillId="46" borderId="0" applyNumberFormat="0" applyBorder="0" applyAlignment="0" applyProtection="0"/>
    <xf numFmtId="0" fontId="17" fillId="43"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3" fillId="9" borderId="0" applyNumberFormat="0" applyBorder="0" applyAlignment="0" applyProtection="0"/>
    <xf numFmtId="0" fontId="18" fillId="47" borderId="0" applyNumberFormat="0" applyBorder="0" applyAlignment="0" applyProtection="0"/>
    <xf numFmtId="0" fontId="13" fillId="13" borderId="0" applyNumberFormat="0" applyBorder="0" applyAlignment="0" applyProtection="0"/>
    <xf numFmtId="0" fontId="18" fillId="48" borderId="0" applyNumberFormat="0" applyBorder="0" applyAlignment="0" applyProtection="0"/>
    <xf numFmtId="0" fontId="13" fillId="17" borderId="0" applyNumberFormat="0" applyBorder="0" applyAlignment="0" applyProtection="0"/>
    <xf numFmtId="0" fontId="18" fillId="49" borderId="0" applyNumberFormat="0" applyBorder="0" applyAlignment="0" applyProtection="0"/>
    <xf numFmtId="0" fontId="13" fillId="21" borderId="0" applyNumberFormat="0" applyBorder="0" applyAlignment="0" applyProtection="0"/>
    <xf numFmtId="0" fontId="18" fillId="44" borderId="0" applyNumberFormat="0" applyBorder="0" applyAlignment="0" applyProtection="0"/>
    <xf numFmtId="0" fontId="13" fillId="25" borderId="0" applyNumberFormat="0" applyBorder="0" applyAlignment="0" applyProtection="0"/>
    <xf numFmtId="0" fontId="18" fillId="45" borderId="0" applyNumberFormat="0" applyBorder="0" applyAlignment="0" applyProtection="0"/>
    <xf numFmtId="0" fontId="13" fillId="29" borderId="0" applyNumberFormat="0" applyBorder="0" applyAlignment="0" applyProtection="0"/>
    <xf numFmtId="0" fontId="18" fillId="50" borderId="0" applyNumberFormat="0" applyBorder="0" applyAlignment="0" applyProtection="0"/>
    <xf numFmtId="0" fontId="19" fillId="0" borderId="0" applyNumberFormat="0" applyBorder="0" applyProtection="0">
      <alignment horizontal="left" vertical="center" wrapText="1"/>
      <protection locked="0"/>
    </xf>
    <xf numFmtId="0" fontId="7" fillId="5" borderId="0" applyNumberFormat="0" applyBorder="0" applyAlignment="0" applyProtection="0"/>
    <xf numFmtId="0" fontId="20" fillId="34" borderId="0" applyNumberFormat="0" applyBorder="0" applyAlignment="0" applyProtection="0"/>
    <xf numFmtId="0" fontId="21" fillId="38" borderId="19" applyNumberFormat="0" applyAlignment="0" applyProtection="0"/>
    <xf numFmtId="0" fontId="22" fillId="35" borderId="0" applyNumberFormat="0" applyBorder="0" applyAlignment="0" applyProtection="0"/>
    <xf numFmtId="0" fontId="8" fillId="6" borderId="14" applyNumberFormat="0" applyAlignment="0" applyProtection="0"/>
    <xf numFmtId="0" fontId="23" fillId="52" borderId="19" applyNumberFormat="0" applyAlignment="0" applyProtection="0"/>
    <xf numFmtId="0" fontId="24" fillId="52" borderId="19" applyNumberFormat="0" applyAlignment="0" applyProtection="0"/>
    <xf numFmtId="0" fontId="25" fillId="53" borderId="20" applyNumberFormat="0" applyAlignment="0" applyProtection="0"/>
    <xf numFmtId="0" fontId="26" fillId="0" borderId="21" applyNumberFormat="0" applyFill="0" applyAlignment="0" applyProtection="0"/>
    <xf numFmtId="0" fontId="10" fillId="7" borderId="16" applyNumberFormat="0" applyAlignment="0" applyProtection="0"/>
    <xf numFmtId="0" fontId="27" fillId="53" borderId="20" applyNumberFormat="0" applyAlignment="0" applyProtection="0"/>
    <xf numFmtId="0" fontId="28" fillId="0" borderId="0" applyNumberFormat="0" applyFill="0" applyBorder="0" applyAlignment="0" applyProtection="0"/>
    <xf numFmtId="0" fontId="29" fillId="0" borderId="22" applyNumberFormat="0" applyFill="0" applyAlignment="0" applyProtection="0"/>
    <xf numFmtId="0" fontId="30" fillId="0" borderId="23" applyNumberFormat="0" applyFill="0" applyAlignment="0" applyProtection="0"/>
    <xf numFmtId="0" fontId="31" fillId="0" borderId="24" applyNumberFormat="0" applyFill="0" applyAlignment="0" applyProtection="0"/>
    <xf numFmtId="0" fontId="31" fillId="0" borderId="0" applyNumberFormat="0" applyFill="0" applyBorder="0" applyAlignment="0" applyProtection="0"/>
    <xf numFmtId="43" fontId="15" fillId="0" borderId="0" applyFont="0" applyFill="0" applyBorder="0" applyAlignment="0" applyProtection="0"/>
    <xf numFmtId="0" fontId="19" fillId="0" borderId="0" applyNumberFormat="0" applyFill="0" applyBorder="0" applyProtection="0">
      <alignment horizontal="right" vertical="center"/>
      <protection locked="0"/>
    </xf>
    <xf numFmtId="0" fontId="25" fillId="53" borderId="20" applyNumberFormat="0" applyAlignment="0" applyProtection="0"/>
    <xf numFmtId="0" fontId="31" fillId="0" borderId="0" applyNumberFormat="0" applyFill="0" applyBorder="0" applyAlignment="0" applyProtection="0"/>
    <xf numFmtId="0" fontId="17" fillId="47" borderId="0" applyNumberFormat="0" applyBorder="0" applyAlignment="0" applyProtection="0"/>
    <xf numFmtId="0" fontId="17" fillId="48" borderId="0" applyNumberFormat="0" applyBorder="0" applyAlignment="0" applyProtection="0"/>
    <xf numFmtId="0" fontId="17" fillId="49"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50" borderId="0" applyNumberFormat="0" applyBorder="0" applyAlignment="0" applyProtection="0"/>
    <xf numFmtId="0" fontId="21" fillId="38" borderId="19" applyNumberFormat="0" applyAlignment="0" applyProtection="0"/>
    <xf numFmtId="0" fontId="12"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6" fillId="4" borderId="0" applyNumberFormat="0" applyBorder="0" applyAlignment="0" applyProtection="0"/>
    <xf numFmtId="0" fontId="34" fillId="35" borderId="0" applyNumberFormat="0" applyBorder="0" applyAlignment="0" applyProtection="0"/>
    <xf numFmtId="0" fontId="15" fillId="54" borderId="1" applyNumberFormat="0" applyFont="0" applyBorder="0" applyProtection="0">
      <alignment horizontal="center" vertical="center"/>
    </xf>
    <xf numFmtId="0" fontId="3" fillId="0" borderId="11" applyNumberFormat="0" applyFill="0" applyAlignment="0" applyProtection="0"/>
    <xf numFmtId="0" fontId="35" fillId="0" borderId="22" applyNumberFormat="0" applyFill="0" applyAlignment="0" applyProtection="0"/>
    <xf numFmtId="0" fontId="4" fillId="0" borderId="12" applyNumberFormat="0" applyFill="0" applyAlignment="0" applyProtection="0"/>
    <xf numFmtId="0" fontId="36" fillId="0" borderId="23" applyNumberFormat="0" applyFill="0" applyAlignment="0" applyProtection="0"/>
    <xf numFmtId="0" fontId="5" fillId="0" borderId="13" applyNumberFormat="0" applyFill="0" applyAlignment="0" applyProtection="0"/>
    <xf numFmtId="0" fontId="37" fillId="0" borderId="24" applyNumberFormat="0" applyFill="0" applyAlignment="0" applyProtection="0"/>
    <xf numFmtId="0" fontId="5" fillId="0" borderId="0" applyNumberFormat="0" applyFill="0" applyBorder="0" applyAlignment="0" applyProtection="0"/>
    <xf numFmtId="0" fontId="37" fillId="0" borderId="0" applyNumberFormat="0" applyFill="0" applyBorder="0" applyAlignment="0" applyProtection="0"/>
    <xf numFmtId="0" fontId="55" fillId="55" borderId="2" applyFont="0" applyBorder="0">
      <alignment horizontal="center" wrapText="1"/>
    </xf>
    <xf numFmtId="3" fontId="15" fillId="56" borderId="1" applyFont="0" applyProtection="0">
      <alignment horizontal="right" vertical="center"/>
    </xf>
    <xf numFmtId="0" fontId="15" fillId="56" borderId="2" applyNumberFormat="0" applyFont="0" applyBorder="0" applyProtection="0">
      <alignment horizontal="left" vertical="center"/>
    </xf>
    <xf numFmtId="0" fontId="38" fillId="0" borderId="0" applyNumberFormat="0" applyFill="0" applyBorder="0" applyAlignment="0" applyProtection="0">
      <alignment vertical="top"/>
      <protection locked="0"/>
    </xf>
    <xf numFmtId="0" fontId="26" fillId="0" borderId="21" applyNumberFormat="0" applyFill="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34" borderId="0" applyNumberFormat="0" applyBorder="0" applyAlignment="0" applyProtection="0"/>
    <xf numFmtId="0" fontId="40" fillId="38" borderId="19" applyNumberFormat="0" applyAlignment="0" applyProtection="0"/>
    <xf numFmtId="3" fontId="15" fillId="57" borderId="1" applyFont="0">
      <alignment horizontal="right" vertical="center"/>
      <protection locked="0"/>
    </xf>
    <xf numFmtId="0" fontId="15" fillId="51" borderId="18" applyNumberFormat="0" applyFont="0" applyAlignment="0" applyProtection="0"/>
    <xf numFmtId="0" fontId="17" fillId="47" borderId="0" applyNumberFormat="0" applyBorder="0" applyAlignment="0" applyProtection="0"/>
    <xf numFmtId="0" fontId="17" fillId="48" borderId="0" applyNumberFormat="0" applyBorder="0" applyAlignment="0" applyProtection="0"/>
    <xf numFmtId="0" fontId="17" fillId="49"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50" borderId="0" applyNumberFormat="0" applyBorder="0" applyAlignment="0" applyProtection="0"/>
    <xf numFmtId="0" fontId="22" fillId="35" borderId="0" applyNumberFormat="0" applyBorder="0" applyAlignment="0" applyProtection="0"/>
    <xf numFmtId="0" fontId="41" fillId="52" borderId="25" applyNumberFormat="0" applyAlignment="0" applyProtection="0"/>
    <xf numFmtId="164" fontId="1" fillId="0" borderId="0" applyFont="0" applyFill="0" applyBorder="0" applyAlignment="0" applyProtection="0"/>
    <xf numFmtId="0" fontId="38"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9" fillId="0" borderId="15" applyNumberFormat="0" applyFill="0" applyAlignment="0" applyProtection="0"/>
    <xf numFmtId="0" fontId="43" fillId="0" borderId="21" applyNumberFormat="0" applyFill="0" applyAlignment="0" applyProtection="0"/>
    <xf numFmtId="0" fontId="44" fillId="0" borderId="0" applyNumberFormat="0" applyFill="0" applyBorder="0" applyAlignment="0" applyProtection="0"/>
    <xf numFmtId="167" fontId="15" fillId="0" borderId="0" applyFill="0" applyBorder="0" applyAlignment="0" applyProtection="0"/>
    <xf numFmtId="167" fontId="15"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45" fillId="58" borderId="0" applyNumberFormat="0" applyBorder="0" applyAlignment="0" applyProtection="0"/>
    <xf numFmtId="0" fontId="15"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5" fillId="0" borderId="0"/>
    <xf numFmtId="0" fontId="1" fillId="0" borderId="0"/>
    <xf numFmtId="0" fontId="15" fillId="0" borderId="0"/>
    <xf numFmtId="0" fontId="15" fillId="0" borderId="0"/>
    <xf numFmtId="0" fontId="16" fillId="0" borderId="0"/>
    <xf numFmtId="0" fontId="15" fillId="0" borderId="0"/>
    <xf numFmtId="0" fontId="16" fillId="0" borderId="0"/>
    <xf numFmtId="0" fontId="1" fillId="0" borderId="0"/>
    <xf numFmtId="0" fontId="16" fillId="0" borderId="0"/>
    <xf numFmtId="0" fontId="1" fillId="0" borderId="0"/>
    <xf numFmtId="0" fontId="15" fillId="0" borderId="0"/>
    <xf numFmtId="0" fontId="16" fillId="0" borderId="0"/>
    <xf numFmtId="0" fontId="56" fillId="0" borderId="0"/>
    <xf numFmtId="0" fontId="15" fillId="0" borderId="0"/>
    <xf numFmtId="0" fontId="15" fillId="0" borderId="0"/>
    <xf numFmtId="0" fontId="57" fillId="0" borderId="0"/>
    <xf numFmtId="0" fontId="1" fillId="0" borderId="0"/>
    <xf numFmtId="0" fontId="15" fillId="0" borderId="0"/>
    <xf numFmtId="0" fontId="15" fillId="51" borderId="18" applyNumberFormat="0" applyFont="0" applyAlignment="0" applyProtection="0"/>
    <xf numFmtId="0" fontId="1" fillId="8" borderId="17" applyNumberFormat="0" applyFont="0" applyAlignment="0" applyProtection="0"/>
    <xf numFmtId="0" fontId="16" fillId="8" borderId="17" applyNumberFormat="0" applyFont="0" applyAlignment="0" applyProtection="0"/>
    <xf numFmtId="0" fontId="16" fillId="8" borderId="17" applyNumberFormat="0" applyFont="0" applyAlignment="0" applyProtection="0"/>
    <xf numFmtId="0" fontId="46" fillId="52" borderId="25" applyNumberFormat="0" applyAlignment="0" applyProtection="0"/>
    <xf numFmtId="9" fontId="1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0" fontId="15" fillId="59" borderId="1" applyNumberFormat="0" applyFont="0" applyAlignment="0"/>
    <xf numFmtId="9" fontId="16" fillId="0" borderId="0" applyFont="0" applyFill="0" applyBorder="0" applyAlignment="0" applyProtection="0"/>
    <xf numFmtId="0" fontId="39" fillId="34" borderId="0" applyNumberFormat="0" applyBorder="0" applyAlignment="0" applyProtection="0"/>
    <xf numFmtId="0" fontId="41" fillId="52" borderId="25" applyNumberFormat="0" applyAlignment="0" applyProtection="0"/>
    <xf numFmtId="40" fontId="16" fillId="60" borderId="1"/>
    <xf numFmtId="40" fontId="1" fillId="60" borderId="1"/>
    <xf numFmtId="40" fontId="16" fillId="60" borderId="1"/>
    <xf numFmtId="40" fontId="16" fillId="61" borderId="1"/>
    <xf numFmtId="40" fontId="1" fillId="61" borderId="1"/>
    <xf numFmtId="40" fontId="16" fillId="61" borderId="1"/>
    <xf numFmtId="49" fontId="47" fillId="62" borderId="26">
      <alignment horizontal="center"/>
    </xf>
    <xf numFmtId="49" fontId="15" fillId="62" borderId="26">
      <alignment horizontal="center"/>
    </xf>
    <xf numFmtId="49" fontId="48" fillId="0" borderId="0"/>
    <xf numFmtId="0" fontId="16" fillId="63" borderId="1"/>
    <xf numFmtId="0" fontId="1" fillId="63" borderId="1"/>
    <xf numFmtId="0" fontId="16" fillId="63" borderId="1"/>
    <xf numFmtId="49" fontId="58" fillId="66" borderId="26">
      <alignment horizontal="center" vertical="center" wrapText="1"/>
    </xf>
    <xf numFmtId="49" fontId="54" fillId="67" borderId="26">
      <alignment horizontal="center" vertical="center" wrapText="1"/>
    </xf>
    <xf numFmtId="49" fontId="54" fillId="68" borderId="26">
      <alignment horizontal="center" vertical="center" wrapText="1"/>
    </xf>
    <xf numFmtId="0" fontId="16" fillId="60" borderId="1"/>
    <xf numFmtId="0" fontId="1" fillId="60" borderId="1"/>
    <xf numFmtId="0" fontId="16" fillId="60" borderId="1"/>
    <xf numFmtId="40" fontId="16" fillId="60" borderId="1"/>
    <xf numFmtId="40" fontId="1" fillId="60" borderId="1"/>
    <xf numFmtId="40" fontId="16" fillId="60" borderId="1"/>
    <xf numFmtId="40" fontId="16" fillId="60" borderId="1"/>
    <xf numFmtId="40" fontId="1" fillId="60" borderId="1"/>
    <xf numFmtId="40" fontId="16" fillId="60" borderId="1"/>
    <xf numFmtId="40" fontId="16" fillId="61" borderId="1"/>
    <xf numFmtId="40" fontId="1" fillId="61" borderId="1"/>
    <xf numFmtId="40" fontId="16" fillId="61" borderId="1"/>
    <xf numFmtId="49" fontId="47" fillId="62" borderId="26">
      <alignment vertical="center"/>
    </xf>
    <xf numFmtId="49" fontId="15" fillId="62" borderId="26">
      <alignment vertical="center"/>
    </xf>
    <xf numFmtId="49" fontId="15" fillId="0" borderId="0">
      <alignment horizontal="right"/>
    </xf>
    <xf numFmtId="40" fontId="16" fillId="64" borderId="1"/>
    <xf numFmtId="40" fontId="1" fillId="64" borderId="1"/>
    <xf numFmtId="40" fontId="16" fillId="64" borderId="1"/>
    <xf numFmtId="40" fontId="16" fillId="65" borderId="1"/>
    <xf numFmtId="40" fontId="1" fillId="65" borderId="1"/>
    <xf numFmtId="40" fontId="16" fillId="65" borderId="1"/>
    <xf numFmtId="0" fontId="49" fillId="58" borderId="0" applyNumberFormat="0" applyBorder="0" applyAlignment="0" applyProtection="0"/>
    <xf numFmtId="3" fontId="15" fillId="55" borderId="1" applyFont="0">
      <alignment horizontal="right" vertical="center"/>
    </xf>
    <xf numFmtId="0" fontId="15" fillId="0" borderId="0"/>
    <xf numFmtId="0" fontId="16" fillId="0" borderId="0"/>
    <xf numFmtId="0" fontId="15" fillId="0" borderId="0"/>
    <xf numFmtId="0" fontId="57" fillId="0" borderId="0"/>
    <xf numFmtId="0" fontId="16" fillId="0" borderId="0"/>
    <xf numFmtId="0" fontId="24" fillId="52" borderId="19" applyNumberFormat="0" applyAlignment="0" applyProtection="0"/>
    <xf numFmtId="0" fontId="19" fillId="0" borderId="0" applyNumberFormat="0" applyFont="0" applyFill="0" applyBorder="0" applyAlignment="0" applyProtection="0">
      <alignment horizontal="left" vertical="top" wrapText="1"/>
      <protection locked="0"/>
    </xf>
    <xf numFmtId="0" fontId="33" fillId="0" borderId="0" applyNumberFormat="0" applyFill="0" applyBorder="0" applyAlignment="0" applyProtection="0"/>
    <xf numFmtId="0" fontId="44" fillId="0" borderId="0" applyNumberFormat="0" applyFill="0" applyBorder="0" applyAlignment="0" applyProtection="0"/>
    <xf numFmtId="0" fontId="2" fillId="0" borderId="0" applyNumberFormat="0" applyFill="0" applyBorder="0" applyAlignment="0" applyProtection="0"/>
    <xf numFmtId="0" fontId="28" fillId="0" borderId="0" applyNumberFormat="0" applyFill="0" applyBorder="0" applyAlignment="0" applyProtection="0"/>
    <xf numFmtId="0" fontId="50" fillId="0" borderId="22" applyAlignment="0">
      <alignment horizontal="left" vertical="top" wrapText="1"/>
      <protection locked="0"/>
    </xf>
    <xf numFmtId="0" fontId="28" fillId="0" borderId="0" applyNumberFormat="0" applyFill="0" applyBorder="0" applyAlignment="0" applyProtection="0"/>
    <xf numFmtId="0" fontId="29" fillId="0" borderId="22" applyNumberFormat="0" applyFill="0" applyAlignment="0" applyProtection="0"/>
    <xf numFmtId="0" fontId="30" fillId="0" borderId="23" applyNumberFormat="0" applyFill="0" applyAlignment="0" applyProtection="0"/>
    <xf numFmtId="0" fontId="31" fillId="0" borderId="24" applyNumberFormat="0" applyFill="0" applyAlignment="0" applyProtection="0"/>
    <xf numFmtId="0" fontId="28" fillId="0" borderId="0" applyNumberFormat="0" applyFill="0" applyBorder="0" applyAlignment="0" applyProtection="0"/>
    <xf numFmtId="0" fontId="51" fillId="0" borderId="27" applyNumberFormat="0" applyFill="0" applyAlignment="0" applyProtection="0"/>
    <xf numFmtId="0" fontId="11" fillId="0" borderId="0" applyNumberFormat="0" applyFill="0" applyBorder="0" applyAlignment="0" applyProtection="0"/>
    <xf numFmtId="0" fontId="52" fillId="0" borderId="0" applyNumberFormat="0" applyFill="0" applyBorder="0" applyAlignment="0" applyProtection="0"/>
    <xf numFmtId="0" fontId="53" fillId="0" borderId="27" applyNumberFormat="0" applyFill="0" applyAlignment="0" applyProtection="0"/>
    <xf numFmtId="0" fontId="16" fillId="33"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36" borderId="0" applyNumberFormat="0" applyBorder="0" applyAlignment="0" applyProtection="0"/>
    <xf numFmtId="0" fontId="16" fillId="39" borderId="0" applyNumberFormat="0" applyBorder="0" applyAlignment="0" applyProtection="0"/>
    <xf numFmtId="0" fontId="16" fillId="42" borderId="0" applyNumberFormat="0" applyBorder="0" applyAlignment="0" applyProtection="0"/>
    <xf numFmtId="0" fontId="16" fillId="0" borderId="0"/>
    <xf numFmtId="0" fontId="16" fillId="0" borderId="0"/>
    <xf numFmtId="0" fontId="16" fillId="8" borderId="17" applyNumberFormat="0" applyFont="0" applyAlignment="0" applyProtection="0"/>
    <xf numFmtId="0" fontId="16" fillId="8" borderId="17" applyNumberFormat="0" applyFon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40" fontId="16" fillId="60" borderId="1"/>
    <xf numFmtId="40" fontId="16" fillId="61" borderId="1"/>
    <xf numFmtId="0" fontId="16" fillId="63" borderId="1"/>
    <xf numFmtId="0" fontId="16" fillId="60" borderId="1"/>
    <xf numFmtId="40" fontId="16" fillId="60" borderId="1"/>
    <xf numFmtId="40" fontId="16" fillId="60" borderId="1"/>
    <xf numFmtId="40" fontId="16" fillId="61" borderId="1"/>
    <xf numFmtId="40" fontId="16" fillId="64" borderId="1"/>
    <xf numFmtId="40" fontId="16" fillId="65" borderId="1"/>
    <xf numFmtId="0" fontId="16" fillId="0" borderId="0"/>
    <xf numFmtId="0" fontId="1" fillId="0" borderId="0"/>
    <xf numFmtId="0" fontId="59" fillId="33" borderId="0" applyNumberFormat="0" applyBorder="0" applyAlignment="0" applyProtection="0"/>
    <xf numFmtId="0" fontId="59" fillId="34" borderId="0" applyNumberFormat="0" applyBorder="0" applyAlignment="0" applyProtection="0"/>
    <xf numFmtId="0" fontId="59" fillId="35" borderId="0" applyNumberFormat="0" applyBorder="0" applyAlignment="0" applyProtection="0"/>
    <xf numFmtId="0" fontId="59" fillId="36" borderId="0" applyNumberFormat="0" applyBorder="0" applyAlignment="0" applyProtection="0"/>
    <xf numFmtId="0" fontId="59" fillId="37" borderId="0" applyNumberFormat="0" applyBorder="0" applyAlignment="0" applyProtection="0"/>
    <xf numFmtId="0" fontId="59" fillId="38" borderId="0" applyNumberFormat="0" applyBorder="0" applyAlignment="0" applyProtection="0"/>
    <xf numFmtId="0" fontId="59" fillId="39" borderId="0" applyNumberFormat="0" applyBorder="0" applyAlignment="0" applyProtection="0"/>
    <xf numFmtId="0" fontId="59" fillId="40" borderId="0" applyNumberFormat="0" applyBorder="0" applyAlignment="0" applyProtection="0"/>
    <xf numFmtId="0" fontId="59" fillId="41" borderId="0" applyNumberFormat="0" applyBorder="0" applyAlignment="0" applyProtection="0"/>
    <xf numFmtId="0" fontId="59" fillId="36" borderId="0" applyNumberFormat="0" applyBorder="0" applyAlignment="0" applyProtection="0"/>
    <xf numFmtId="0" fontId="59" fillId="39" borderId="0" applyNumberFormat="0" applyBorder="0" applyAlignment="0" applyProtection="0"/>
    <xf numFmtId="0" fontId="59" fillId="42" borderId="0" applyNumberFormat="0" applyBorder="0" applyAlignment="0" applyProtection="0"/>
    <xf numFmtId="0" fontId="42" fillId="0" borderId="0" applyNumberFormat="0" applyFill="0" applyBorder="0" applyAlignment="0" applyProtection="0">
      <alignment vertical="top"/>
      <protection locked="0"/>
    </xf>
    <xf numFmtId="0" fontId="1" fillId="0" borderId="0"/>
    <xf numFmtId="0" fontId="15" fillId="0" borderId="0"/>
    <xf numFmtId="0" fontId="1" fillId="0" borderId="0"/>
    <xf numFmtId="0" fontId="15" fillId="51" borderId="18" applyNumberFormat="0" applyFont="0" applyAlignment="0" applyProtection="0"/>
    <xf numFmtId="164" fontId="1" fillId="0" borderId="0" applyFont="0" applyFill="0" applyBorder="0" applyAlignment="0" applyProtection="0"/>
    <xf numFmtId="0" fontId="14"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8" fillId="6" borderId="14" applyNumberFormat="0" applyAlignment="0" applyProtection="0"/>
    <xf numFmtId="0" fontId="12" fillId="0" borderId="0" applyNumberFormat="0" applyFill="0" applyBorder="0" applyAlignment="0" applyProtection="0"/>
    <xf numFmtId="0" fontId="1" fillId="0" borderId="0"/>
    <xf numFmtId="0" fontId="1" fillId="8" borderId="17" applyNumberFormat="0" applyFont="0" applyAlignment="0" applyProtection="0"/>
    <xf numFmtId="40" fontId="1" fillId="60" borderId="1"/>
    <xf numFmtId="40" fontId="1" fillId="61" borderId="1"/>
    <xf numFmtId="0" fontId="1" fillId="63" borderId="1"/>
    <xf numFmtId="0" fontId="1" fillId="60" borderId="1"/>
    <xf numFmtId="40" fontId="1" fillId="60" borderId="1"/>
    <xf numFmtId="40" fontId="1" fillId="60" borderId="1"/>
    <xf numFmtId="40" fontId="1" fillId="61" borderId="1"/>
    <xf numFmtId="40" fontId="1" fillId="64" borderId="1"/>
    <xf numFmtId="40" fontId="1" fillId="65" borderId="1"/>
    <xf numFmtId="0" fontId="11" fillId="0" borderId="0" applyNumberFormat="0" applyFill="0" applyBorder="0" applyAlignment="0" applyProtection="0"/>
    <xf numFmtId="0" fontId="15" fillId="0" borderId="0">
      <alignment vertical="center"/>
    </xf>
    <xf numFmtId="9" fontId="1" fillId="0" borderId="0" applyFont="0" applyFill="0" applyBorder="0" applyAlignment="0" applyProtection="0"/>
    <xf numFmtId="0" fontId="74" fillId="0" borderId="0" applyNumberFormat="0" applyFill="0" applyBorder="0" applyAlignment="0" applyProtection="0"/>
  </cellStyleXfs>
  <cellXfs count="374">
    <xf numFmtId="0" fontId="0" fillId="0" borderId="0" xfId="0"/>
    <xf numFmtId="0" fontId="0" fillId="0" borderId="1" xfId="0" applyBorder="1"/>
    <xf numFmtId="0" fontId="0" fillId="0" borderId="3" xfId="0" applyBorder="1"/>
    <xf numFmtId="0" fontId="0" fillId="2" borderId="1" xfId="0" applyFill="1" applyBorder="1" applyAlignment="1">
      <alignment horizontal="center" vertical="center" textRotation="90" wrapText="1"/>
    </xf>
    <xf numFmtId="0" fontId="0" fillId="3" borderId="1" xfId="0" applyFill="1" applyBorder="1" applyAlignment="1">
      <alignment horizontal="center" vertical="center" textRotation="90" wrapText="1"/>
    </xf>
    <xf numFmtId="0" fontId="0" fillId="0" borderId="1" xfId="0" quotePrefix="1" applyBorder="1"/>
    <xf numFmtId="0" fontId="0" fillId="0" borderId="2" xfId="0" quotePrefix="1" applyBorder="1"/>
    <xf numFmtId="0" fontId="0" fillId="0" borderId="3" xfId="0" quotePrefix="1" applyBorder="1" applyAlignment="1">
      <alignment horizontal="center"/>
    </xf>
    <xf numFmtId="168" fontId="0" fillId="0" borderId="1" xfId="0" applyNumberFormat="1" applyBorder="1"/>
    <xf numFmtId="168" fontId="0" fillId="0" borderId="1" xfId="0" applyNumberFormat="1" applyBorder="1" applyAlignment="1">
      <alignment horizontal="right"/>
    </xf>
    <xf numFmtId="169" fontId="0" fillId="0" borderId="2" xfId="0" applyNumberFormat="1" applyBorder="1"/>
    <xf numFmtId="165" fontId="0" fillId="0" borderId="2" xfId="5" applyNumberFormat="1" applyFont="1" applyBorder="1"/>
    <xf numFmtId="0" fontId="0" fillId="0" borderId="1" xfId="0" applyBorder="1" applyAlignment="1">
      <alignment horizontal="left"/>
    </xf>
    <xf numFmtId="0" fontId="0" fillId="0" borderId="2" xfId="0" applyBorder="1"/>
    <xf numFmtId="10" fontId="0" fillId="0" borderId="2" xfId="0" applyNumberFormat="1" applyBorder="1"/>
    <xf numFmtId="0" fontId="61" fillId="0" borderId="1" xfId="0" applyFont="1" applyBorder="1" applyAlignment="1">
      <alignment horizontal="center" vertical="center"/>
    </xf>
    <xf numFmtId="0" fontId="61" fillId="0" borderId="1" xfId="0" applyFont="1" applyBorder="1" applyAlignment="1">
      <alignment horizontal="left" vertical="center" wrapText="1"/>
    </xf>
    <xf numFmtId="3" fontId="62" fillId="0" borderId="1" xfId="0" applyNumberFormat="1" applyFont="1" applyBorder="1" applyAlignment="1">
      <alignment horizontal="right" vertical="center"/>
    </xf>
    <xf numFmtId="0" fontId="61" fillId="0" borderId="1" xfId="0" applyFont="1" applyBorder="1" applyAlignment="1">
      <alignment horizontal="right" vertical="center" wrapText="1"/>
    </xf>
    <xf numFmtId="0" fontId="60" fillId="71" borderId="0" xfId="0" applyFont="1" applyFill="1"/>
    <xf numFmtId="0" fontId="60" fillId="71" borderId="0" xfId="0" applyFont="1" applyFill="1" applyAlignment="1">
      <alignment horizontal="right"/>
    </xf>
    <xf numFmtId="0" fontId="61" fillId="71" borderId="0" xfId="0" applyFont="1" applyFill="1"/>
    <xf numFmtId="14" fontId="64" fillId="70" borderId="1" xfId="0" applyNumberFormat="1" applyFont="1" applyFill="1" applyBorder="1" applyAlignment="1">
      <alignment horizontal="right" vertical="center" wrapText="1"/>
    </xf>
    <xf numFmtId="166" fontId="62" fillId="0" borderId="1" xfId="1" applyNumberFormat="1" applyFont="1" applyBorder="1" applyAlignment="1">
      <alignment horizontal="right" vertical="center"/>
    </xf>
    <xf numFmtId="166" fontId="61" fillId="0" borderId="1" xfId="1" applyNumberFormat="1" applyFont="1" applyBorder="1" applyAlignment="1">
      <alignment horizontal="right" vertical="center"/>
    </xf>
    <xf numFmtId="166" fontId="60" fillId="71" borderId="0" xfId="0" applyNumberFormat="1" applyFont="1" applyFill="1"/>
    <xf numFmtId="170" fontId="60" fillId="71" borderId="0" xfId="0" applyNumberFormat="1" applyFont="1" applyFill="1"/>
    <xf numFmtId="0" fontId="64" fillId="0" borderId="1" xfId="0" applyFont="1" applyBorder="1" applyAlignment="1">
      <alignment horizontal="center" vertical="center"/>
    </xf>
    <xf numFmtId="0" fontId="64" fillId="0" borderId="1" xfId="0" applyFont="1" applyBorder="1" applyAlignment="1">
      <alignment horizontal="left" vertical="center" wrapText="1"/>
    </xf>
    <xf numFmtId="0" fontId="66" fillId="71" borderId="0" xfId="0" applyFont="1" applyFill="1"/>
    <xf numFmtId="166" fontId="66" fillId="71" borderId="0" xfId="0" applyNumberFormat="1" applyFont="1" applyFill="1"/>
    <xf numFmtId="3" fontId="61" fillId="0" borderId="1" xfId="0" applyNumberFormat="1" applyFont="1" applyBorder="1" applyAlignment="1">
      <alignment horizontal="right" vertical="center"/>
    </xf>
    <xf numFmtId="0" fontId="62" fillId="0" borderId="1" xfId="0" applyFont="1" applyBorder="1" applyAlignment="1">
      <alignment vertical="center"/>
    </xf>
    <xf numFmtId="165" fontId="62" fillId="0" borderId="1" xfId="2" applyNumberFormat="1" applyFont="1" applyBorder="1" applyAlignment="1">
      <alignment vertical="center"/>
    </xf>
    <xf numFmtId="3" fontId="65" fillId="0" borderId="1" xfId="0" applyNumberFormat="1" applyFont="1" applyBorder="1" applyAlignment="1">
      <alignment horizontal="right" vertical="center"/>
    </xf>
    <xf numFmtId="0" fontId="62" fillId="0" borderId="1" xfId="0" applyFont="1" applyBorder="1" applyAlignment="1">
      <alignment horizontal="right" vertical="center" wrapText="1"/>
    </xf>
    <xf numFmtId="3" fontId="64" fillId="70" borderId="1" xfId="0" applyNumberFormat="1" applyFont="1" applyFill="1" applyBorder="1" applyAlignment="1">
      <alignment horizontal="right" vertical="center" wrapText="1"/>
    </xf>
    <xf numFmtId="0" fontId="67" fillId="0" borderId="1" xfId="0" applyFont="1" applyBorder="1" applyAlignment="1">
      <alignment horizontal="left" vertical="center" wrapText="1"/>
    </xf>
    <xf numFmtId="0" fontId="61" fillId="71" borderId="0" xfId="0" applyFont="1" applyFill="1" applyAlignment="1">
      <alignment wrapText="1"/>
    </xf>
    <xf numFmtId="0" fontId="60" fillId="71" borderId="0" xfId="0" applyFont="1" applyFill="1" applyAlignment="1">
      <alignment wrapText="1"/>
    </xf>
    <xf numFmtId="14" fontId="64" fillId="70" borderId="1" xfId="0" applyNumberFormat="1" applyFont="1" applyFill="1" applyBorder="1" applyAlignment="1">
      <alignment horizontal="left" vertical="center" wrapText="1"/>
    </xf>
    <xf numFmtId="0" fontId="61" fillId="71" borderId="0" xfId="0" applyFont="1" applyFill="1" applyAlignment="1">
      <alignment vertical="center" wrapText="1"/>
    </xf>
    <xf numFmtId="0" fontId="62" fillId="0" borderId="1" xfId="0" applyFont="1" applyBorder="1" applyAlignment="1">
      <alignment horizontal="left" vertical="center" wrapText="1"/>
    </xf>
    <xf numFmtId="0" fontId="67" fillId="0" borderId="1" xfId="0" applyFont="1" applyBorder="1" applyAlignment="1">
      <alignment horizontal="center" vertical="center"/>
    </xf>
    <xf numFmtId="0" fontId="69" fillId="71" borderId="0" xfId="0" applyFont="1" applyFill="1"/>
    <xf numFmtId="0" fontId="64" fillId="70" borderId="1" xfId="0" applyFont="1" applyFill="1" applyBorder="1" applyAlignment="1">
      <alignment horizontal="center" vertical="center"/>
    </xf>
    <xf numFmtId="0" fontId="65" fillId="70" borderId="10" xfId="0" applyFont="1" applyFill="1" applyBorder="1" applyAlignment="1">
      <alignment vertical="center"/>
    </xf>
    <xf numFmtId="3" fontId="62" fillId="0" borderId="1" xfId="0" applyNumberFormat="1" applyFont="1" applyBorder="1" applyAlignment="1">
      <alignment horizontal="left" vertical="center"/>
    </xf>
    <xf numFmtId="14" fontId="65" fillId="70" borderId="1" xfId="0" applyNumberFormat="1" applyFont="1" applyFill="1" applyBorder="1" applyAlignment="1">
      <alignment horizontal="right" vertical="center"/>
    </xf>
    <xf numFmtId="0" fontId="61" fillId="72" borderId="1" xfId="0" applyFont="1" applyFill="1" applyBorder="1" applyAlignment="1">
      <alignment horizontal="left" vertical="center" wrapText="1"/>
    </xf>
    <xf numFmtId="0" fontId="67" fillId="0" borderId="1" xfId="0" quotePrefix="1" applyFont="1" applyBorder="1" applyAlignment="1">
      <alignment horizontal="left" vertical="center" wrapText="1"/>
    </xf>
    <xf numFmtId="0" fontId="64" fillId="70" borderId="8" xfId="0" applyFont="1" applyFill="1" applyBorder="1" applyAlignment="1">
      <alignment vertical="center"/>
    </xf>
    <xf numFmtId="0" fontId="63" fillId="69" borderId="10" xfId="0" applyFont="1" applyFill="1" applyBorder="1"/>
    <xf numFmtId="0" fontId="64" fillId="70" borderId="1" xfId="0" applyFont="1" applyFill="1" applyBorder="1" applyAlignment="1">
      <alignment vertical="center"/>
    </xf>
    <xf numFmtId="166" fontId="60" fillId="71" borderId="0" xfId="0" applyNumberFormat="1" applyFont="1" applyFill="1" applyAlignment="1">
      <alignment wrapText="1"/>
    </xf>
    <xf numFmtId="0" fontId="62" fillId="0" borderId="1" xfId="0" applyFont="1" applyBorder="1" applyAlignment="1">
      <alignment horizontal="center" vertical="center"/>
    </xf>
    <xf numFmtId="0" fontId="63" fillId="69" borderId="3" xfId="0" applyFont="1" applyFill="1" applyBorder="1"/>
    <xf numFmtId="0" fontId="64" fillId="70" borderId="1" xfId="0" applyFont="1" applyFill="1" applyBorder="1" applyAlignment="1">
      <alignment horizontal="center" vertical="center" wrapText="1"/>
    </xf>
    <xf numFmtId="0" fontId="64" fillId="70" borderId="4" xfId="0" applyFont="1" applyFill="1" applyBorder="1" applyAlignment="1">
      <alignment horizontal="center" vertical="center" wrapText="1"/>
    </xf>
    <xf numFmtId="14" fontId="65" fillId="70" borderId="2" xfId="0" applyNumberFormat="1" applyFont="1" applyFill="1" applyBorder="1" applyAlignment="1">
      <alignment horizontal="center" vertical="center" wrapText="1"/>
    </xf>
    <xf numFmtId="0" fontId="61" fillId="72" borderId="8" xfId="0" applyFont="1" applyFill="1" applyBorder="1" applyAlignment="1">
      <alignment horizontal="left" vertical="center" wrapText="1"/>
    </xf>
    <xf numFmtId="0" fontId="67" fillId="72" borderId="1" xfId="0" applyFont="1" applyFill="1" applyBorder="1" applyAlignment="1">
      <alignment horizontal="left" vertical="center" wrapText="1"/>
    </xf>
    <xf numFmtId="14" fontId="65" fillId="70" borderId="8" xfId="0" applyNumberFormat="1" applyFont="1" applyFill="1" applyBorder="1" applyAlignment="1">
      <alignment horizontal="center" vertical="center" wrapText="1"/>
    </xf>
    <xf numFmtId="0" fontId="61" fillId="0" borderId="1" xfId="0" applyFont="1" applyBorder="1" applyAlignment="1">
      <alignment horizontal="center" vertical="center" wrapText="1"/>
    </xf>
    <xf numFmtId="14" fontId="65" fillId="70" borderId="1" xfId="0" applyNumberFormat="1" applyFont="1" applyFill="1" applyBorder="1" applyAlignment="1">
      <alignment horizontal="center" vertical="center" wrapText="1"/>
    </xf>
    <xf numFmtId="9" fontId="64" fillId="70" borderId="8" xfId="2" applyFont="1" applyFill="1" applyBorder="1" applyAlignment="1">
      <alignment vertical="center" wrapText="1"/>
    </xf>
    <xf numFmtId="9" fontId="64" fillId="70" borderId="7" xfId="2" applyFont="1" applyFill="1" applyBorder="1" applyAlignment="1">
      <alignment vertical="center" wrapText="1"/>
    </xf>
    <xf numFmtId="9" fontId="65" fillId="70" borderId="8" xfId="2" applyFont="1" applyFill="1" applyBorder="1" applyAlignment="1">
      <alignment vertical="center" wrapText="1"/>
    </xf>
    <xf numFmtId="0" fontId="67" fillId="0" borderId="1" xfId="0" applyFont="1" applyBorder="1" applyAlignment="1">
      <alignment horizontal="center" vertical="center" wrapText="1"/>
    </xf>
    <xf numFmtId="14" fontId="65" fillId="70" borderId="8" xfId="0" applyNumberFormat="1" applyFont="1" applyFill="1" applyBorder="1" applyAlignment="1">
      <alignment vertical="center" wrapText="1"/>
    </xf>
    <xf numFmtId="0" fontId="70" fillId="71" borderId="0" xfId="0" applyFont="1" applyFill="1"/>
    <xf numFmtId="0" fontId="62" fillId="71" borderId="0" xfId="0" applyFont="1" applyFill="1"/>
    <xf numFmtId="0" fontId="71" fillId="71" borderId="0" xfId="0" applyFont="1" applyFill="1"/>
    <xf numFmtId="14" fontId="65" fillId="70" borderId="1" xfId="0" applyNumberFormat="1" applyFont="1" applyFill="1" applyBorder="1" applyAlignment="1">
      <alignment horizontal="right" vertical="center" wrapText="1"/>
    </xf>
    <xf numFmtId="0" fontId="65" fillId="70" borderId="1" xfId="0" applyFont="1" applyFill="1" applyBorder="1" applyAlignment="1">
      <alignment horizontal="right" vertical="center" wrapText="1"/>
    </xf>
    <xf numFmtId="166" fontId="71" fillId="71" borderId="0" xfId="0" applyNumberFormat="1" applyFont="1" applyFill="1"/>
    <xf numFmtId="0" fontId="62" fillId="0" borderId="1" xfId="0" applyFont="1" applyBorder="1" applyAlignment="1">
      <alignment horizontal="right" vertical="center"/>
    </xf>
    <xf numFmtId="0" fontId="65" fillId="0" borderId="1" xfId="0" applyFont="1" applyBorder="1" applyAlignment="1">
      <alignment horizontal="center" vertical="center"/>
    </xf>
    <xf numFmtId="0" fontId="65" fillId="0" borderId="1" xfId="0" applyFont="1" applyBorder="1" applyAlignment="1">
      <alignment horizontal="left" vertical="center" wrapText="1"/>
    </xf>
    <xf numFmtId="0" fontId="72" fillId="71" borderId="0" xfId="0" applyFont="1" applyFill="1"/>
    <xf numFmtId="166" fontId="72" fillId="71" borderId="0" xfId="0" applyNumberFormat="1" applyFont="1" applyFill="1"/>
    <xf numFmtId="0" fontId="71" fillId="71" borderId="0" xfId="0" applyFont="1" applyFill="1" applyAlignment="1">
      <alignment horizontal="right"/>
    </xf>
    <xf numFmtId="0" fontId="62" fillId="71" borderId="0" xfId="0" applyFont="1" applyFill="1" applyAlignment="1">
      <alignment wrapText="1"/>
    </xf>
    <xf numFmtId="0" fontId="68" fillId="0" borderId="1" xfId="0" applyFont="1" applyBorder="1" applyAlignment="1">
      <alignment horizontal="center" vertical="center"/>
    </xf>
    <xf numFmtId="0" fontId="73" fillId="71" borderId="0" xfId="0" applyFont="1" applyFill="1"/>
    <xf numFmtId="0" fontId="71" fillId="71" borderId="0" xfId="0" applyFont="1" applyFill="1" applyAlignment="1">
      <alignment wrapText="1"/>
    </xf>
    <xf numFmtId="0" fontId="62" fillId="0" borderId="1" xfId="0" applyFont="1" applyBorder="1" applyAlignment="1">
      <alignment horizontal="left" vertical="center"/>
    </xf>
    <xf numFmtId="3" fontId="62" fillId="0" borderId="1" xfId="0" applyNumberFormat="1" applyFont="1" applyBorder="1" applyAlignment="1">
      <alignment vertical="center"/>
    </xf>
    <xf numFmtId="3" fontId="65" fillId="0" borderId="1" xfId="0" applyNumberFormat="1" applyFont="1" applyBorder="1" applyAlignment="1">
      <alignment vertical="center"/>
    </xf>
    <xf numFmtId="3" fontId="65" fillId="0" borderId="2" xfId="0" applyNumberFormat="1" applyFont="1" applyBorder="1" applyAlignment="1">
      <alignment vertical="center"/>
    </xf>
    <xf numFmtId="0" fontId="65" fillId="0" borderId="1" xfId="0" applyFont="1" applyBorder="1" applyAlignment="1">
      <alignment horizontal="left" vertical="center"/>
    </xf>
    <xf numFmtId="0" fontId="65" fillId="70" borderId="2" xfId="0" applyFont="1" applyFill="1" applyBorder="1" applyAlignment="1">
      <alignment vertical="center"/>
    </xf>
    <xf numFmtId="0" fontId="62" fillId="0" borderId="2" xfId="0" applyFont="1" applyBorder="1" applyAlignment="1">
      <alignment vertical="center" wrapText="1"/>
    </xf>
    <xf numFmtId="14" fontId="61" fillId="0" borderId="1" xfId="0" applyNumberFormat="1" applyFont="1" applyBorder="1" applyAlignment="1">
      <alignment horizontal="left" vertical="center" wrapText="1"/>
    </xf>
    <xf numFmtId="14" fontId="60" fillId="71" borderId="0" xfId="0" applyNumberFormat="1" applyFont="1" applyFill="1"/>
    <xf numFmtId="0" fontId="74" fillId="71" borderId="0" xfId="390" applyFill="1"/>
    <xf numFmtId="0" fontId="61" fillId="71" borderId="0" xfId="0" applyFont="1" applyFill="1" applyAlignment="1">
      <alignment horizontal="left" wrapText="1"/>
    </xf>
    <xf numFmtId="0" fontId="60" fillId="71" borderId="0" xfId="0" applyFont="1" applyFill="1" applyAlignment="1">
      <alignment horizontal="left" wrapText="1"/>
    </xf>
    <xf numFmtId="0" fontId="61" fillId="0" borderId="1" xfId="0" quotePrefix="1" applyFont="1" applyBorder="1" applyAlignment="1">
      <alignment horizontal="left" vertical="center" wrapText="1"/>
    </xf>
    <xf numFmtId="0" fontId="62" fillId="71" borderId="0" xfId="0" applyFont="1" applyFill="1" applyAlignment="1">
      <alignment horizontal="center" vertical="center" wrapText="1"/>
    </xf>
    <xf numFmtId="0" fontId="65" fillId="70" borderId="1" xfId="0" applyFont="1" applyFill="1" applyBorder="1" applyAlignment="1">
      <alignment horizontal="center" vertical="center" wrapText="1"/>
    </xf>
    <xf numFmtId="0" fontId="71" fillId="71" borderId="0" xfId="0" applyFont="1" applyFill="1" applyAlignment="1">
      <alignment horizontal="center" vertical="center" wrapText="1"/>
    </xf>
    <xf numFmtId="14" fontId="60" fillId="71" borderId="0" xfId="0" applyNumberFormat="1" applyFont="1" applyFill="1" applyAlignment="1">
      <alignment horizontal="left" wrapText="1"/>
    </xf>
    <xf numFmtId="0" fontId="64" fillId="70" borderId="8" xfId="0" applyFont="1" applyFill="1" applyBorder="1" applyAlignment="1">
      <alignment horizontal="left" vertical="center" wrapText="1"/>
    </xf>
    <xf numFmtId="9" fontId="65" fillId="70" borderId="8" xfId="2" applyFont="1" applyFill="1" applyBorder="1" applyAlignment="1">
      <alignment horizontal="right" vertical="center" wrapText="1"/>
    </xf>
    <xf numFmtId="0" fontId="64" fillId="70" borderId="8" xfId="0" applyFont="1" applyFill="1" applyBorder="1" applyAlignment="1">
      <alignment horizontal="right" vertical="center" wrapText="1"/>
    </xf>
    <xf numFmtId="0" fontId="62" fillId="0" borderId="1" xfId="1" applyNumberFormat="1" applyFont="1" applyBorder="1" applyAlignment="1">
      <alignment horizontal="left" vertical="center" wrapText="1"/>
    </xf>
    <xf numFmtId="0" fontId="64" fillId="70" borderId="1" xfId="0" applyFont="1" applyFill="1" applyBorder="1" applyAlignment="1">
      <alignment horizontal="left" vertical="center" wrapText="1"/>
    </xf>
    <xf numFmtId="0" fontId="62" fillId="0" borderId="1" xfId="1" quotePrefix="1" applyNumberFormat="1" applyFont="1" applyBorder="1" applyAlignment="1">
      <alignment horizontal="left" vertical="center" wrapText="1"/>
    </xf>
    <xf numFmtId="0" fontId="62" fillId="0" borderId="1" xfId="0" applyFont="1" applyBorder="1" applyAlignment="1">
      <alignment vertical="center" wrapText="1"/>
    </xf>
    <xf numFmtId="0" fontId="60" fillId="71" borderId="0" xfId="0" applyFont="1" applyFill="1" applyAlignment="1">
      <alignment horizontal="center"/>
    </xf>
    <xf numFmtId="0" fontId="74" fillId="71" borderId="0" xfId="390" applyFill="1" applyAlignment="1">
      <alignment horizontal="left"/>
    </xf>
    <xf numFmtId="0" fontId="63" fillId="69" borderId="2" xfId="0" applyFont="1" applyFill="1" applyBorder="1" applyAlignment="1">
      <alignment vertical="center"/>
    </xf>
    <xf numFmtId="0" fontId="64" fillId="0" borderId="1" xfId="0" applyFont="1" applyBorder="1" applyAlignment="1">
      <alignment horizontal="center" vertical="center" wrapText="1"/>
    </xf>
    <xf numFmtId="171" fontId="62" fillId="0" borderId="1" xfId="0" applyNumberFormat="1" applyFont="1" applyBorder="1" applyAlignment="1">
      <alignment horizontal="right" vertical="center"/>
    </xf>
    <xf numFmtId="0" fontId="62" fillId="0" borderId="8" xfId="0" applyFont="1" applyBorder="1" applyAlignment="1">
      <alignment horizontal="left" vertical="center"/>
    </xf>
    <xf numFmtId="0" fontId="62" fillId="0" borderId="1" xfId="0" quotePrefix="1" applyFont="1" applyBorder="1" applyAlignment="1">
      <alignment horizontal="center" vertical="center"/>
    </xf>
    <xf numFmtId="0" fontId="65" fillId="0" borderId="1" xfId="0" quotePrefix="1" applyFont="1" applyBorder="1" applyAlignment="1">
      <alignment horizontal="center" vertical="center"/>
    </xf>
    <xf numFmtId="172" fontId="62" fillId="0" borderId="1" xfId="1" applyNumberFormat="1" applyFont="1" applyBorder="1" applyAlignment="1">
      <alignment vertical="center"/>
    </xf>
    <xf numFmtId="172" fontId="65" fillId="0" borderId="1" xfId="1" applyNumberFormat="1" applyFont="1" applyBorder="1" applyAlignment="1">
      <alignment vertical="center"/>
    </xf>
    <xf numFmtId="3" fontId="64" fillId="0" borderId="1" xfId="0" applyNumberFormat="1" applyFont="1" applyBorder="1" applyAlignment="1">
      <alignment horizontal="right" vertical="center"/>
    </xf>
    <xf numFmtId="14" fontId="61" fillId="0" borderId="1" xfId="0" applyNumberFormat="1" applyFont="1" applyBorder="1" applyAlignment="1">
      <alignment horizontal="right" vertical="center" wrapText="1"/>
    </xf>
    <xf numFmtId="14" fontId="61" fillId="0" borderId="1" xfId="0" applyNumberFormat="1" applyFont="1" applyBorder="1" applyAlignment="1">
      <alignment horizontal="center" vertical="center" wrapText="1"/>
    </xf>
    <xf numFmtId="173" fontId="61" fillId="0" borderId="1" xfId="0" applyNumberFormat="1" applyFont="1" applyBorder="1" applyAlignment="1">
      <alignment horizontal="right" vertical="center" wrapText="1"/>
    </xf>
    <xf numFmtId="0" fontId="61" fillId="71" borderId="0" xfId="0" applyFont="1" applyFill="1" applyAlignment="1">
      <alignment horizontal="right"/>
    </xf>
    <xf numFmtId="173" fontId="64" fillId="0" borderId="1" xfId="0" applyNumberFormat="1" applyFont="1" applyBorder="1" applyAlignment="1">
      <alignment horizontal="right" vertical="center" wrapText="1"/>
    </xf>
    <xf numFmtId="173" fontId="67" fillId="0" borderId="1" xfId="0" applyNumberFormat="1" applyFont="1" applyBorder="1" applyAlignment="1">
      <alignment horizontal="right" vertical="center" wrapText="1"/>
    </xf>
    <xf numFmtId="173" fontId="61" fillId="0" borderId="8" xfId="0" applyNumberFormat="1" applyFont="1" applyBorder="1" applyAlignment="1">
      <alignment horizontal="right" vertical="center" wrapText="1"/>
    </xf>
    <xf numFmtId="3" fontId="61" fillId="0" borderId="8" xfId="0" applyNumberFormat="1" applyFont="1" applyBorder="1" applyAlignment="1">
      <alignment vertical="center" wrapText="1"/>
    </xf>
    <xf numFmtId="3" fontId="67" fillId="0" borderId="8" xfId="0" applyNumberFormat="1" applyFont="1" applyBorder="1" applyAlignment="1">
      <alignment vertical="center" wrapText="1"/>
    </xf>
    <xf numFmtId="3" fontId="64" fillId="0" borderId="8" xfId="0" applyNumberFormat="1" applyFont="1" applyBorder="1" applyAlignment="1">
      <alignment vertical="center" wrapText="1"/>
    </xf>
    <xf numFmtId="0" fontId="64" fillId="70" borderId="1" xfId="0" applyFont="1" applyFill="1" applyBorder="1" applyAlignment="1">
      <alignment horizontal="right" vertical="center" wrapText="1"/>
    </xf>
    <xf numFmtId="0" fontId="64" fillId="70" borderId="3" xfId="0" applyFont="1" applyFill="1" applyBorder="1" applyAlignment="1">
      <alignment horizontal="right" vertical="center" wrapText="1"/>
    </xf>
    <xf numFmtId="173" fontId="64" fillId="0" borderId="8" xfId="0" applyNumberFormat="1" applyFont="1" applyBorder="1" applyAlignment="1">
      <alignment horizontal="right" vertical="center" wrapText="1"/>
    </xf>
    <xf numFmtId="0" fontId="64" fillId="70" borderId="5" xfId="0" applyFont="1" applyFill="1" applyBorder="1" applyAlignment="1">
      <alignment horizontal="right" vertical="center" wrapText="1"/>
    </xf>
    <xf numFmtId="3" fontId="61" fillId="0" borderId="8" xfId="0" applyNumberFormat="1" applyFont="1" applyBorder="1" applyAlignment="1">
      <alignment horizontal="right" vertical="center" wrapText="1"/>
    </xf>
    <xf numFmtId="3" fontId="67" fillId="0" borderId="8" xfId="0" applyNumberFormat="1" applyFont="1" applyBorder="1" applyAlignment="1">
      <alignment horizontal="right" vertical="center" wrapText="1"/>
    </xf>
    <xf numFmtId="14" fontId="65" fillId="70" borderId="10" xfId="0" applyNumberFormat="1" applyFont="1" applyFill="1" applyBorder="1" applyAlignment="1">
      <alignment horizontal="right" vertical="center" wrapText="1"/>
    </xf>
    <xf numFmtId="14" fontId="65" fillId="70" borderId="3" xfId="0" applyNumberFormat="1" applyFont="1" applyFill="1" applyBorder="1" applyAlignment="1">
      <alignment horizontal="right" vertical="center" wrapText="1"/>
    </xf>
    <xf numFmtId="14" fontId="65" fillId="70" borderId="8" xfId="0" applyNumberFormat="1" applyFont="1" applyFill="1" applyBorder="1" applyAlignment="1">
      <alignment horizontal="right" vertical="center" wrapText="1"/>
    </xf>
    <xf numFmtId="3" fontId="61" fillId="0" borderId="1" xfId="0" applyNumberFormat="1" applyFont="1" applyBorder="1" applyAlignment="1">
      <alignment horizontal="right" vertical="center" wrapText="1"/>
    </xf>
    <xf numFmtId="3" fontId="64" fillId="0" borderId="1" xfId="0" applyNumberFormat="1" applyFont="1" applyBorder="1" applyAlignment="1">
      <alignment horizontal="right" vertical="center" wrapText="1"/>
    </xf>
    <xf numFmtId="3" fontId="64" fillId="0" borderId="8" xfId="0" applyNumberFormat="1" applyFont="1" applyBorder="1" applyAlignment="1">
      <alignment horizontal="right" vertical="center" wrapText="1"/>
    </xf>
    <xf numFmtId="0" fontId="61" fillId="0" borderId="8" xfId="0" applyFont="1" applyBorder="1" applyAlignment="1">
      <alignment horizontal="right" vertical="center" wrapText="1"/>
    </xf>
    <xf numFmtId="3" fontId="67" fillId="0" borderId="1" xfId="0" applyNumberFormat="1" applyFont="1" applyBorder="1" applyAlignment="1">
      <alignment horizontal="right" vertical="center" wrapText="1"/>
    </xf>
    <xf numFmtId="3" fontId="61" fillId="72" borderId="8" xfId="0" applyNumberFormat="1" applyFont="1" applyFill="1" applyBorder="1" applyAlignment="1">
      <alignment horizontal="right" vertical="center" wrapText="1"/>
    </xf>
    <xf numFmtId="3" fontId="61" fillId="0" borderId="1" xfId="0" applyNumberFormat="1" applyFont="1" applyBorder="1" applyAlignment="1">
      <alignment horizontal="left" vertical="center" wrapText="1"/>
    </xf>
    <xf numFmtId="3" fontId="61" fillId="0" borderId="1" xfId="0" applyNumberFormat="1" applyFont="1" applyBorder="1" applyAlignment="1">
      <alignment vertical="center" wrapText="1"/>
    </xf>
    <xf numFmtId="3" fontId="67" fillId="0" borderId="1" xfId="0" applyNumberFormat="1" applyFont="1" applyBorder="1" applyAlignment="1">
      <alignment vertical="center" wrapText="1"/>
    </xf>
    <xf numFmtId="173" fontId="61" fillId="0" borderId="1" xfId="0" applyNumberFormat="1" applyFont="1" applyBorder="1" applyAlignment="1">
      <alignment vertical="center" wrapText="1"/>
    </xf>
    <xf numFmtId="0" fontId="64" fillId="70" borderId="5" xfId="0" applyFont="1" applyFill="1" applyBorder="1" applyAlignment="1">
      <alignment horizontal="left" vertical="center" wrapText="1"/>
    </xf>
    <xf numFmtId="0" fontId="64" fillId="70" borderId="2" xfId="0" applyFont="1" applyFill="1" applyBorder="1" applyAlignment="1">
      <alignment horizontal="left" vertical="center" wrapText="1"/>
    </xf>
    <xf numFmtId="165" fontId="62" fillId="0" borderId="1" xfId="0" applyNumberFormat="1" applyFont="1" applyBorder="1" applyAlignment="1">
      <alignment horizontal="right" vertical="center"/>
    </xf>
    <xf numFmtId="165" fontId="65" fillId="0" borderId="1" xfId="0" applyNumberFormat="1" applyFont="1" applyBorder="1" applyAlignment="1">
      <alignment horizontal="right" vertical="center"/>
    </xf>
    <xf numFmtId="10" fontId="62" fillId="0" borderId="1" xfId="2" applyNumberFormat="1" applyFont="1" applyBorder="1" applyAlignment="1">
      <alignment vertical="center" wrapText="1"/>
    </xf>
    <xf numFmtId="10" fontId="62" fillId="0" borderId="3" xfId="2" applyNumberFormat="1" applyFont="1" applyBorder="1" applyAlignment="1">
      <alignment vertical="center" wrapText="1"/>
    </xf>
    <xf numFmtId="10" fontId="64" fillId="0" borderId="1" xfId="2" applyNumberFormat="1" applyFont="1" applyBorder="1" applyAlignment="1">
      <alignment horizontal="right" vertical="center"/>
    </xf>
    <xf numFmtId="10" fontId="64" fillId="0" borderId="1" xfId="2" applyNumberFormat="1" applyFont="1" applyBorder="1" applyAlignment="1">
      <alignment vertical="center" wrapText="1"/>
    </xf>
    <xf numFmtId="10" fontId="61" fillId="0" borderId="8" xfId="2" applyNumberFormat="1" applyFont="1" applyBorder="1" applyAlignment="1">
      <alignment vertical="center" wrapText="1"/>
    </xf>
    <xf numFmtId="10" fontId="67" fillId="0" borderId="8" xfId="2" applyNumberFormat="1" applyFont="1" applyBorder="1" applyAlignment="1">
      <alignment vertical="center" wrapText="1"/>
    </xf>
    <xf numFmtId="10" fontId="64" fillId="0" borderId="8" xfId="2" applyNumberFormat="1" applyFont="1" applyBorder="1" applyAlignment="1">
      <alignment vertical="center" wrapText="1"/>
    </xf>
    <xf numFmtId="10" fontId="61" fillId="0" borderId="8" xfId="2" applyNumberFormat="1" applyFont="1" applyFill="1" applyBorder="1" applyAlignment="1">
      <alignment horizontal="right" vertical="center" wrapText="1"/>
    </xf>
    <xf numFmtId="10" fontId="67" fillId="0" borderId="8" xfId="2" applyNumberFormat="1" applyFont="1" applyFill="1" applyBorder="1" applyAlignment="1">
      <alignment horizontal="right" vertical="center" wrapText="1"/>
    </xf>
    <xf numFmtId="10" fontId="62" fillId="0" borderId="1" xfId="2" applyNumberFormat="1" applyFont="1" applyBorder="1" applyAlignment="1">
      <alignment horizontal="right" vertical="center"/>
    </xf>
    <xf numFmtId="10" fontId="61" fillId="0" borderId="1" xfId="2" applyNumberFormat="1" applyFont="1" applyBorder="1" applyAlignment="1">
      <alignment horizontal="right" vertical="center" wrapText="1"/>
    </xf>
    <xf numFmtId="0" fontId="61" fillId="71" borderId="0" xfId="0" applyFont="1" applyFill="1" applyAlignment="1">
      <alignment horizontal="left"/>
    </xf>
    <xf numFmtId="0" fontId="61" fillId="71" borderId="0" xfId="0" applyFont="1" applyFill="1" applyAlignment="1">
      <alignment vertical="top" wrapText="1"/>
    </xf>
    <xf numFmtId="14" fontId="61" fillId="71" borderId="0" xfId="0" applyNumberFormat="1" applyFont="1" applyFill="1" applyAlignment="1">
      <alignment horizontal="left"/>
    </xf>
    <xf numFmtId="14" fontId="65" fillId="70" borderId="1" xfId="0" applyNumberFormat="1" applyFont="1" applyFill="1" applyBorder="1" applyAlignment="1">
      <alignment vertical="center"/>
    </xf>
    <xf numFmtId="3" fontId="68" fillId="0" borderId="1" xfId="0" applyNumberFormat="1" applyFont="1" applyBorder="1" applyAlignment="1">
      <alignment horizontal="right" vertical="center"/>
    </xf>
    <xf numFmtId="3" fontId="67" fillId="0" borderId="1" xfId="0" applyNumberFormat="1" applyFont="1" applyBorder="1" applyAlignment="1">
      <alignment horizontal="right" vertical="center"/>
    </xf>
    <xf numFmtId="3" fontId="61" fillId="0" borderId="1" xfId="0" applyNumberFormat="1" applyFont="1" applyBorder="1" applyAlignment="1">
      <alignment horizontal="center" vertical="center" wrapText="1"/>
    </xf>
    <xf numFmtId="3" fontId="61" fillId="72" borderId="8" xfId="0" applyNumberFormat="1" applyFont="1" applyFill="1" applyBorder="1" applyAlignment="1">
      <alignment horizontal="left" vertical="center" wrapText="1"/>
    </xf>
    <xf numFmtId="3" fontId="67" fillId="0" borderId="1" xfId="0" applyNumberFormat="1" applyFont="1" applyBorder="1" applyAlignment="1">
      <alignment horizontal="left" vertical="center" wrapText="1"/>
    </xf>
    <xf numFmtId="3" fontId="64" fillId="0" borderId="1" xfId="0" applyNumberFormat="1" applyFont="1" applyBorder="1" applyAlignment="1">
      <alignment horizontal="left" vertical="center" wrapText="1"/>
    </xf>
    <xf numFmtId="3" fontId="65" fillId="0" borderId="1" xfId="1" applyNumberFormat="1" applyFont="1" applyBorder="1" applyAlignment="1">
      <alignment horizontal="right" vertical="center"/>
    </xf>
    <xf numFmtId="3" fontId="62" fillId="0" borderId="1" xfId="1" applyNumberFormat="1" applyFont="1" applyBorder="1" applyAlignment="1">
      <alignment horizontal="right" vertical="center"/>
    </xf>
    <xf numFmtId="3" fontId="62" fillId="0" borderId="1" xfId="0" applyNumberFormat="1" applyFont="1" applyBorder="1" applyAlignment="1">
      <alignment horizontal="right" vertical="center" wrapText="1"/>
    </xf>
    <xf numFmtId="3" fontId="68" fillId="0" borderId="1" xfId="0" applyNumberFormat="1" applyFont="1" applyBorder="1" applyAlignment="1">
      <alignment horizontal="right" vertical="center" wrapText="1"/>
    </xf>
    <xf numFmtId="0" fontId="61" fillId="71" borderId="32" xfId="0" applyFont="1" applyFill="1" applyBorder="1"/>
    <xf numFmtId="0" fontId="74" fillId="71" borderId="1" xfId="390" applyFill="1" applyBorder="1"/>
    <xf numFmtId="0" fontId="64" fillId="70" borderId="8" xfId="0" applyFont="1" applyFill="1" applyBorder="1" applyAlignment="1">
      <alignment horizontal="center" vertical="center" wrapText="1"/>
    </xf>
    <xf numFmtId="0" fontId="64" fillId="70" borderId="9" xfId="0" applyFont="1" applyFill="1" applyBorder="1" applyAlignment="1">
      <alignment horizontal="center" vertical="center" wrapText="1"/>
    </xf>
    <xf numFmtId="14" fontId="62" fillId="71" borderId="0" xfId="0" applyNumberFormat="1" applyFont="1" applyFill="1" applyAlignment="1">
      <alignment vertical="center"/>
    </xf>
    <xf numFmtId="0" fontId="65" fillId="0" borderId="1" xfId="0" applyFont="1" applyBorder="1" applyAlignment="1">
      <alignment vertical="center"/>
    </xf>
    <xf numFmtId="0" fontId="65" fillId="0" borderId="1" xfId="0" applyFont="1" applyBorder="1" applyAlignment="1">
      <alignment vertical="center" wrapText="1"/>
    </xf>
    <xf numFmtId="0" fontId="71" fillId="71" borderId="0" xfId="0" applyFont="1" applyFill="1" applyAlignment="1">
      <alignment vertical="center"/>
    </xf>
    <xf numFmtId="10" fontId="64" fillId="0" borderId="8" xfId="2" applyNumberFormat="1" applyFont="1" applyFill="1" applyBorder="1" applyAlignment="1">
      <alignment horizontal="right" vertical="center" wrapText="1"/>
    </xf>
    <xf numFmtId="0" fontId="0" fillId="71" borderId="0" xfId="0" applyFill="1"/>
    <xf numFmtId="0" fontId="61" fillId="72" borderId="8" xfId="0" applyFont="1" applyFill="1" applyBorder="1" applyAlignment="1">
      <alignment vertical="center" wrapText="1"/>
    </xf>
    <xf numFmtId="0" fontId="67" fillId="72" borderId="8" xfId="0" applyFont="1" applyFill="1" applyBorder="1" applyAlignment="1">
      <alignment vertical="center" wrapText="1"/>
    </xf>
    <xf numFmtId="0" fontId="62" fillId="0" borderId="1" xfId="0" applyFont="1" applyBorder="1" applyAlignment="1">
      <alignment horizontal="center" vertical="center" wrapText="1"/>
    </xf>
    <xf numFmtId="166" fontId="62" fillId="0" borderId="1" xfId="1" applyNumberFormat="1" applyFont="1" applyFill="1" applyBorder="1" applyAlignment="1">
      <alignment horizontal="right" vertical="center"/>
    </xf>
    <xf numFmtId="3" fontId="64" fillId="0" borderId="1" xfId="0" applyNumberFormat="1" applyFont="1" applyBorder="1" applyAlignment="1">
      <alignment vertical="center" wrapText="1"/>
    </xf>
    <xf numFmtId="0" fontId="64" fillId="72" borderId="8" xfId="0" applyFont="1" applyFill="1" applyBorder="1" applyAlignment="1">
      <alignment vertical="center" wrapText="1"/>
    </xf>
    <xf numFmtId="10" fontId="61" fillId="0" borderId="1" xfId="2" applyNumberFormat="1" applyFont="1" applyBorder="1" applyAlignment="1">
      <alignment vertical="center" wrapText="1"/>
    </xf>
    <xf numFmtId="10" fontId="64" fillId="72" borderId="8" xfId="2" applyNumberFormat="1" applyFont="1" applyFill="1" applyBorder="1" applyAlignment="1">
      <alignment vertical="center" wrapText="1"/>
    </xf>
    <xf numFmtId="10" fontId="67" fillId="0" borderId="1" xfId="2" applyNumberFormat="1" applyFont="1" applyBorder="1" applyAlignment="1">
      <alignment vertical="center" wrapText="1"/>
    </xf>
    <xf numFmtId="3" fontId="62" fillId="0" borderId="1" xfId="0" applyNumberFormat="1" applyFont="1" applyBorder="1" applyAlignment="1">
      <alignment horizontal="center" vertical="center"/>
    </xf>
    <xf numFmtId="3" fontId="65" fillId="0" borderId="1" xfId="0" applyNumberFormat="1" applyFont="1" applyBorder="1" applyAlignment="1">
      <alignment horizontal="center" vertical="center"/>
    </xf>
    <xf numFmtId="3" fontId="65" fillId="0" borderId="1" xfId="0" applyNumberFormat="1" applyFont="1" applyBorder="1" applyAlignment="1">
      <alignment horizontal="left" vertical="center"/>
    </xf>
    <xf numFmtId="0" fontId="61" fillId="71" borderId="0" xfId="0" applyFont="1" applyFill="1" applyAlignment="1">
      <alignment vertical="center"/>
    </xf>
    <xf numFmtId="0" fontId="61" fillId="71" borderId="0" xfId="0" applyFont="1" applyFill="1" applyAlignment="1">
      <alignment horizontal="right" vertical="center"/>
    </xf>
    <xf numFmtId="0" fontId="61" fillId="71" borderId="0" xfId="0" applyFont="1" applyFill="1" applyAlignment="1">
      <alignment horizontal="center" vertical="center" wrapText="1"/>
    </xf>
    <xf numFmtId="0" fontId="76" fillId="69" borderId="0" xfId="0" applyFont="1" applyFill="1" applyAlignment="1">
      <alignment vertical="center" wrapText="1"/>
    </xf>
    <xf numFmtId="0" fontId="76" fillId="69" borderId="0" xfId="0" applyFont="1" applyFill="1" applyAlignment="1">
      <alignment horizontal="center" vertical="center"/>
    </xf>
    <xf numFmtId="0" fontId="61" fillId="71" borderId="32" xfId="0" applyFont="1" applyFill="1" applyBorder="1" applyAlignment="1">
      <alignment vertical="center" wrapText="1"/>
    </xf>
    <xf numFmtId="0" fontId="61" fillId="71" borderId="10" xfId="0" applyFont="1" applyFill="1" applyBorder="1" applyAlignment="1">
      <alignment vertical="center" wrapText="1"/>
    </xf>
    <xf numFmtId="0" fontId="77" fillId="71" borderId="0" xfId="0" applyFont="1" applyFill="1" applyAlignment="1">
      <alignment vertical="center"/>
    </xf>
    <xf numFmtId="0" fontId="62" fillId="0" borderId="1" xfId="0" quotePrefix="1" applyFont="1" applyBorder="1" applyAlignment="1">
      <alignment horizontal="left" vertical="center" wrapText="1"/>
    </xf>
    <xf numFmtId="3" fontId="62" fillId="0" borderId="1" xfId="0" applyNumberFormat="1" applyFont="1" applyBorder="1" applyAlignment="1">
      <alignment horizontal="center" vertical="center" wrapText="1"/>
    </xf>
    <xf numFmtId="0" fontId="75" fillId="71" borderId="0" xfId="0" applyFont="1" applyFill="1" applyAlignment="1">
      <alignment vertical="center"/>
    </xf>
    <xf numFmtId="0" fontId="78" fillId="71" borderId="0" xfId="0" applyFont="1" applyFill="1" applyAlignment="1">
      <alignment horizontal="center" vertical="center"/>
    </xf>
    <xf numFmtId="0" fontId="78" fillId="71" borderId="0" xfId="0" applyFont="1" applyFill="1" applyAlignment="1">
      <alignment horizontal="center" vertical="center" wrapText="1"/>
    </xf>
    <xf numFmtId="0" fontId="78" fillId="71" borderId="32" xfId="0" applyFont="1" applyFill="1" applyBorder="1" applyAlignment="1">
      <alignment horizontal="center" vertical="center"/>
    </xf>
    <xf numFmtId="0" fontId="78" fillId="71" borderId="10" xfId="0" applyFont="1" applyFill="1" applyBorder="1" applyAlignment="1">
      <alignment horizontal="center" vertical="center"/>
    </xf>
    <xf numFmtId="10" fontId="62" fillId="71" borderId="1" xfId="2" applyNumberFormat="1" applyFont="1" applyFill="1" applyBorder="1" applyAlignment="1">
      <alignment horizontal="right" vertical="center"/>
    </xf>
    <xf numFmtId="10" fontId="61" fillId="71" borderId="1" xfId="2" applyNumberFormat="1" applyFont="1" applyFill="1" applyBorder="1" applyAlignment="1">
      <alignment horizontal="right" vertical="center" wrapText="1"/>
    </xf>
    <xf numFmtId="166" fontId="61" fillId="71" borderId="1" xfId="1" applyNumberFormat="1" applyFont="1" applyFill="1" applyBorder="1" applyAlignment="1">
      <alignment horizontal="right" vertical="center"/>
    </xf>
    <xf numFmtId="166" fontId="62" fillId="71" borderId="1" xfId="1" applyNumberFormat="1" applyFont="1" applyFill="1" applyBorder="1" applyAlignment="1">
      <alignment horizontal="right" vertical="center"/>
    </xf>
    <xf numFmtId="166" fontId="65" fillId="71" borderId="1" xfId="1" applyNumberFormat="1" applyFont="1" applyFill="1" applyBorder="1" applyAlignment="1">
      <alignment horizontal="right" vertical="center"/>
    </xf>
    <xf numFmtId="14" fontId="62" fillId="71" borderId="1" xfId="0" applyNumberFormat="1" applyFont="1" applyFill="1" applyBorder="1" applyAlignment="1">
      <alignment horizontal="center" vertical="center" wrapText="1"/>
    </xf>
    <xf numFmtId="3" fontId="62" fillId="71" borderId="1" xfId="0" applyNumberFormat="1" applyFont="1" applyFill="1" applyBorder="1" applyAlignment="1">
      <alignment horizontal="center" vertical="center" wrapText="1"/>
    </xf>
    <xf numFmtId="0" fontId="76" fillId="69" borderId="0" xfId="0" applyFont="1" applyFill="1" applyAlignment="1">
      <alignment horizontal="center" vertical="center" wrapText="1"/>
    </xf>
    <xf numFmtId="0" fontId="61" fillId="71" borderId="32" xfId="0" applyFont="1" applyFill="1" applyBorder="1" applyAlignment="1">
      <alignment horizontal="center" vertical="center" wrapText="1"/>
    </xf>
    <xf numFmtId="0" fontId="61" fillId="71" borderId="10" xfId="0" applyFont="1" applyFill="1" applyBorder="1" applyAlignment="1">
      <alignment horizontal="center" vertical="center" wrapText="1"/>
    </xf>
    <xf numFmtId="0" fontId="61" fillId="0" borderId="10" xfId="0" applyFont="1" applyBorder="1" applyAlignment="1">
      <alignment horizontal="left" vertical="center" wrapText="1"/>
    </xf>
    <xf numFmtId="0" fontId="75" fillId="71" borderId="10" xfId="0" applyFont="1" applyFill="1" applyBorder="1" applyAlignment="1">
      <alignment horizontal="center" vertical="center" wrapText="1"/>
    </xf>
    <xf numFmtId="0" fontId="61" fillId="0" borderId="1" xfId="0" quotePrefix="1" applyFont="1" applyBorder="1" applyAlignment="1">
      <alignment horizontal="center" vertical="center"/>
    </xf>
    <xf numFmtId="0" fontId="64" fillId="70" borderId="1" xfId="0" applyFont="1" applyFill="1" applyBorder="1" applyAlignment="1">
      <alignment horizontal="center" vertical="top"/>
    </xf>
    <xf numFmtId="0" fontId="63" fillId="69" borderId="0" xfId="0" applyFont="1" applyFill="1" applyAlignment="1">
      <alignment horizontal="left" vertical="center" wrapText="1"/>
    </xf>
    <xf numFmtId="0" fontId="64" fillId="70" borderId="0" xfId="0" applyFont="1" applyFill="1" applyAlignment="1">
      <alignment horizontal="left" vertical="center" wrapText="1"/>
    </xf>
    <xf numFmtId="0" fontId="62" fillId="71" borderId="10" xfId="0" applyFont="1" applyFill="1" applyBorder="1" applyAlignment="1">
      <alignment horizontal="center" vertical="center" wrapText="1"/>
    </xf>
    <xf numFmtId="14" fontId="64" fillId="70" borderId="1" xfId="0" applyNumberFormat="1" applyFont="1" applyFill="1" applyBorder="1" applyAlignment="1">
      <alignment horizontal="center" vertical="center"/>
    </xf>
    <xf numFmtId="40" fontId="62" fillId="0" borderId="1" xfId="0" applyNumberFormat="1" applyFont="1" applyBorder="1" applyAlignment="1" applyProtection="1">
      <alignment horizontal="center" vertical="center" wrapText="1"/>
      <protection locked="0"/>
    </xf>
    <xf numFmtId="38" fontId="61" fillId="71" borderId="1" xfId="0" applyNumberFormat="1" applyFont="1" applyFill="1" applyBorder="1" applyAlignment="1" applyProtection="1">
      <alignment horizontal="right" vertical="center" wrapText="1"/>
      <protection locked="0"/>
    </xf>
    <xf numFmtId="40" fontId="61" fillId="71" borderId="1" xfId="0" applyNumberFormat="1" applyFont="1" applyFill="1" applyBorder="1" applyAlignment="1" applyProtection="1">
      <alignment horizontal="right" vertical="center" wrapText="1"/>
      <protection locked="0"/>
    </xf>
    <xf numFmtId="38" fontId="67" fillId="71" borderId="1" xfId="0" applyNumberFormat="1" applyFont="1" applyFill="1" applyBorder="1" applyAlignment="1" applyProtection="1">
      <alignment horizontal="right" vertical="center" wrapText="1"/>
      <protection locked="0"/>
    </xf>
    <xf numFmtId="40" fontId="67" fillId="71" borderId="1" xfId="0" applyNumberFormat="1" applyFont="1" applyFill="1" applyBorder="1" applyAlignment="1" applyProtection="1">
      <alignment horizontal="right" vertical="center"/>
      <protection locked="0"/>
    </xf>
    <xf numFmtId="40" fontId="61" fillId="71" borderId="1" xfId="0" applyNumberFormat="1" applyFont="1" applyFill="1" applyBorder="1" applyAlignment="1" applyProtection="1">
      <alignment horizontal="right" vertical="center"/>
      <protection locked="0"/>
    </xf>
    <xf numFmtId="38" fontId="61" fillId="71" borderId="1" xfId="0" applyNumberFormat="1" applyFont="1" applyFill="1" applyBorder="1" applyAlignment="1" applyProtection="1">
      <alignment horizontal="right" vertical="center"/>
      <protection locked="0"/>
    </xf>
    <xf numFmtId="38" fontId="61" fillId="72" borderId="1" xfId="0" applyNumberFormat="1" applyFont="1" applyFill="1" applyBorder="1" applyAlignment="1">
      <alignment horizontal="right" vertical="center" wrapText="1"/>
    </xf>
    <xf numFmtId="0" fontId="61" fillId="72" borderId="1" xfId="0" applyFont="1" applyFill="1" applyBorder="1" applyAlignment="1">
      <alignment horizontal="right" vertical="center" wrapText="1"/>
    </xf>
    <xf numFmtId="10" fontId="61" fillId="71" borderId="1" xfId="2" applyNumberFormat="1" applyFont="1" applyFill="1" applyBorder="1" applyAlignment="1" applyProtection="1">
      <alignment horizontal="right" vertical="center" wrapText="1"/>
      <protection locked="0"/>
    </xf>
    <xf numFmtId="10" fontId="61" fillId="72" borderId="1" xfId="2" applyNumberFormat="1" applyFont="1" applyFill="1" applyBorder="1" applyAlignment="1">
      <alignment horizontal="right" vertical="center" wrapText="1"/>
    </xf>
    <xf numFmtId="38" fontId="62" fillId="0" borderId="1" xfId="0" applyNumberFormat="1" applyFont="1" applyBorder="1" applyAlignment="1" applyProtection="1">
      <alignment horizontal="right" vertical="center" wrapText="1"/>
      <protection locked="0"/>
    </xf>
    <xf numFmtId="0" fontId="64" fillId="71" borderId="0" xfId="0" applyFont="1" applyFill="1" applyAlignment="1">
      <alignment horizontal="left"/>
    </xf>
    <xf numFmtId="0" fontId="64" fillId="71" borderId="32" xfId="0" applyFont="1" applyFill="1" applyBorder="1" applyAlignment="1">
      <alignment horizontal="left"/>
    </xf>
    <xf numFmtId="0" fontId="61" fillId="71" borderId="28" xfId="0" applyFont="1" applyFill="1" applyBorder="1" applyAlignment="1">
      <alignment horizontal="left" vertical="top" wrapText="1"/>
    </xf>
    <xf numFmtId="0" fontId="61" fillId="71" borderId="0" xfId="0" applyFont="1" applyFill="1" applyAlignment="1">
      <alignment horizontal="left" vertical="top" wrapText="1"/>
    </xf>
    <xf numFmtId="0" fontId="61" fillId="71" borderId="32" xfId="0" applyFont="1" applyFill="1" applyBorder="1" applyAlignment="1">
      <alignment horizontal="left" vertical="top" wrapText="1"/>
    </xf>
    <xf numFmtId="0" fontId="63" fillId="69" borderId="0" xfId="0" applyFont="1" applyFill="1" applyAlignment="1">
      <alignment horizontal="left" vertical="center" wrapText="1"/>
    </xf>
    <xf numFmtId="0" fontId="64" fillId="70" borderId="10" xfId="0" applyFont="1" applyFill="1" applyBorder="1" applyAlignment="1">
      <alignment horizontal="left" vertical="center" wrapText="1"/>
    </xf>
    <xf numFmtId="0" fontId="64" fillId="70" borderId="2" xfId="0" applyFont="1" applyFill="1" applyBorder="1" applyAlignment="1">
      <alignment horizontal="left" vertical="center"/>
    </xf>
    <xf numFmtId="0" fontId="64" fillId="70" borderId="10" xfId="0" applyFont="1" applyFill="1" applyBorder="1" applyAlignment="1">
      <alignment horizontal="left" vertical="center"/>
    </xf>
    <xf numFmtId="0" fontId="64" fillId="70" borderId="3" xfId="0" applyFont="1" applyFill="1" applyBorder="1" applyAlignment="1">
      <alignment horizontal="left" vertical="center"/>
    </xf>
    <xf numFmtId="0" fontId="63" fillId="69" borderId="2" xfId="0" applyFont="1" applyFill="1" applyBorder="1" applyAlignment="1">
      <alignment horizontal="left" vertical="center"/>
    </xf>
    <xf numFmtId="0" fontId="63" fillId="69" borderId="10" xfId="0" applyFont="1" applyFill="1" applyBorder="1" applyAlignment="1">
      <alignment horizontal="left" vertical="center"/>
    </xf>
    <xf numFmtId="0" fontId="63" fillId="69" borderId="3" xfId="0" applyFont="1" applyFill="1" applyBorder="1" applyAlignment="1">
      <alignment horizontal="left" vertical="center"/>
    </xf>
    <xf numFmtId="14" fontId="64" fillId="70" borderId="2" xfId="0" applyNumberFormat="1" applyFont="1" applyFill="1" applyBorder="1" applyAlignment="1">
      <alignment horizontal="center" vertical="center" wrapText="1"/>
    </xf>
    <xf numFmtId="14" fontId="64" fillId="70" borderId="3" xfId="0" applyNumberFormat="1" applyFont="1" applyFill="1" applyBorder="1" applyAlignment="1">
      <alignment horizontal="center" vertical="center" wrapText="1"/>
    </xf>
    <xf numFmtId="0" fontId="64" fillId="70" borderId="6" xfId="0" applyFont="1" applyFill="1" applyBorder="1" applyAlignment="1">
      <alignment horizontal="left" vertical="center"/>
    </xf>
    <xf numFmtId="0" fontId="64" fillId="70" borderId="4" xfId="0" applyFont="1" applyFill="1" applyBorder="1" applyAlignment="1">
      <alignment horizontal="left" vertical="center"/>
    </xf>
    <xf numFmtId="0" fontId="64" fillId="70" borderId="9" xfId="0" applyFont="1" applyFill="1" applyBorder="1" applyAlignment="1">
      <alignment horizontal="left" vertical="center"/>
    </xf>
    <xf numFmtId="0" fontId="64" fillId="70" borderId="7" xfId="0" applyFont="1" applyFill="1" applyBorder="1" applyAlignment="1">
      <alignment horizontal="left" vertical="center"/>
    </xf>
    <xf numFmtId="0" fontId="64" fillId="70" borderId="2" xfId="0" applyFont="1" applyFill="1" applyBorder="1" applyAlignment="1">
      <alignment horizontal="center" vertical="center"/>
    </xf>
    <xf numFmtId="0" fontId="64" fillId="70" borderId="3" xfId="0" applyFont="1" applyFill="1" applyBorder="1" applyAlignment="1">
      <alignment horizontal="center" vertical="center"/>
    </xf>
    <xf numFmtId="14" fontId="64" fillId="70" borderId="6" xfId="0" applyNumberFormat="1" applyFont="1" applyFill="1" applyBorder="1" applyAlignment="1">
      <alignment horizontal="left" vertical="center"/>
    </xf>
    <xf numFmtId="14" fontId="64" fillId="70" borderId="4" xfId="0" applyNumberFormat="1" applyFont="1" applyFill="1" applyBorder="1" applyAlignment="1">
      <alignment horizontal="left" vertical="center"/>
    </xf>
    <xf numFmtId="14" fontId="64" fillId="70" borderId="9" xfId="0" applyNumberFormat="1" applyFont="1" applyFill="1" applyBorder="1" applyAlignment="1">
      <alignment horizontal="left" vertical="center"/>
    </xf>
    <xf numFmtId="14" fontId="64" fillId="70" borderId="7" xfId="0" applyNumberFormat="1" applyFont="1" applyFill="1" applyBorder="1" applyAlignment="1">
      <alignment horizontal="left" vertical="center"/>
    </xf>
    <xf numFmtId="0" fontId="64" fillId="70" borderId="5" xfId="0" applyFont="1" applyFill="1" applyBorder="1" applyAlignment="1">
      <alignment horizontal="right" vertical="center" wrapText="1"/>
    </xf>
    <xf numFmtId="0" fontId="64" fillId="70" borderId="8" xfId="0" applyFont="1" applyFill="1" applyBorder="1" applyAlignment="1">
      <alignment horizontal="right" vertical="center" wrapText="1"/>
    </xf>
    <xf numFmtId="0" fontId="64" fillId="70" borderId="2" xfId="0" applyFont="1" applyFill="1" applyBorder="1" applyAlignment="1">
      <alignment horizontal="center" vertical="center" wrapText="1"/>
    </xf>
    <xf numFmtId="0" fontId="64" fillId="70" borderId="10" xfId="0" applyFont="1" applyFill="1" applyBorder="1" applyAlignment="1">
      <alignment horizontal="center" vertical="center" wrapText="1"/>
    </xf>
    <xf numFmtId="0" fontId="64" fillId="70" borderId="3" xfId="0" applyFont="1" applyFill="1" applyBorder="1" applyAlignment="1">
      <alignment horizontal="center" vertical="center" wrapText="1"/>
    </xf>
    <xf numFmtId="14" fontId="64" fillId="70" borderId="5" xfId="0" applyNumberFormat="1" applyFont="1" applyFill="1" applyBorder="1" applyAlignment="1">
      <alignment horizontal="center" vertical="center" wrapText="1"/>
    </xf>
    <xf numFmtId="14" fontId="64" fillId="70" borderId="8" xfId="0" applyNumberFormat="1" applyFont="1" applyFill="1" applyBorder="1" applyAlignment="1">
      <alignment horizontal="center" vertical="center" wrapText="1"/>
    </xf>
    <xf numFmtId="0" fontId="64" fillId="70" borderId="5" xfId="0" applyFont="1" applyFill="1" applyBorder="1" applyAlignment="1">
      <alignment horizontal="center" vertical="center" wrapText="1"/>
    </xf>
    <xf numFmtId="0" fontId="64" fillId="70" borderId="8" xfId="0" applyFont="1" applyFill="1" applyBorder="1" applyAlignment="1">
      <alignment horizontal="center" vertical="center" wrapText="1"/>
    </xf>
    <xf numFmtId="0" fontId="64" fillId="70" borderId="6" xfId="0" applyFont="1" applyFill="1" applyBorder="1" applyAlignment="1">
      <alignment horizontal="center" vertical="center" wrapText="1"/>
    </xf>
    <xf numFmtId="0" fontId="64" fillId="70" borderId="9" xfId="0" applyFont="1" applyFill="1" applyBorder="1" applyAlignment="1">
      <alignment horizontal="center" vertical="center" wrapText="1"/>
    </xf>
    <xf numFmtId="0" fontId="65" fillId="70" borderId="2" xfId="0" applyFont="1" applyFill="1" applyBorder="1" applyAlignment="1">
      <alignment horizontal="left" vertical="center"/>
    </xf>
    <xf numFmtId="0" fontId="65" fillId="70" borderId="10" xfId="0" applyFont="1" applyFill="1" applyBorder="1" applyAlignment="1">
      <alignment horizontal="left" vertical="center"/>
    </xf>
    <xf numFmtId="0" fontId="65" fillId="70" borderId="3" xfId="0" applyFont="1" applyFill="1" applyBorder="1" applyAlignment="1">
      <alignment horizontal="left" vertical="center"/>
    </xf>
    <xf numFmtId="14" fontId="65" fillId="70" borderId="2" xfId="0" applyNumberFormat="1" applyFont="1" applyFill="1" applyBorder="1" applyAlignment="1">
      <alignment horizontal="left" vertical="center"/>
    </xf>
    <xf numFmtId="14" fontId="65" fillId="70" borderId="3" xfId="0" applyNumberFormat="1" applyFont="1" applyFill="1" applyBorder="1" applyAlignment="1">
      <alignment horizontal="left" vertical="center"/>
    </xf>
    <xf numFmtId="0" fontId="68" fillId="0" borderId="2" xfId="0" applyFont="1" applyBorder="1" applyAlignment="1">
      <alignment horizontal="left" vertical="center" wrapText="1"/>
    </xf>
    <xf numFmtId="0" fontId="68" fillId="0" borderId="10" xfId="0" applyFont="1" applyBorder="1" applyAlignment="1">
      <alignment horizontal="left" vertical="center" wrapText="1"/>
    </xf>
    <xf numFmtId="0" fontId="68" fillId="0" borderId="3" xfId="0" applyFont="1" applyBorder="1" applyAlignment="1">
      <alignment horizontal="left" vertical="center" wrapText="1"/>
    </xf>
    <xf numFmtId="0" fontId="63" fillId="69" borderId="0" xfId="0" applyFont="1" applyFill="1" applyAlignment="1">
      <alignment horizontal="left" vertical="center"/>
    </xf>
    <xf numFmtId="0" fontId="63" fillId="69" borderId="31" xfId="0" applyFont="1" applyFill="1" applyBorder="1" applyAlignment="1">
      <alignment horizontal="left" vertical="center"/>
    </xf>
    <xf numFmtId="0" fontId="65" fillId="70" borderId="2" xfId="0" applyFont="1" applyFill="1" applyBorder="1" applyAlignment="1">
      <alignment horizontal="left" vertical="center" wrapText="1"/>
    </xf>
    <xf numFmtId="0" fontId="65" fillId="70" borderId="3" xfId="0" applyFont="1" applyFill="1" applyBorder="1" applyAlignment="1">
      <alignment horizontal="left" vertical="center" wrapText="1"/>
    </xf>
    <xf numFmtId="0" fontId="65" fillId="70" borderId="5" xfId="0" applyFont="1" applyFill="1" applyBorder="1" applyAlignment="1">
      <alignment horizontal="center" vertical="center" wrapText="1"/>
    </xf>
    <xf numFmtId="0" fontId="65" fillId="70" borderId="8" xfId="0" applyFont="1" applyFill="1" applyBorder="1" applyAlignment="1">
      <alignment horizontal="center" vertical="center" wrapText="1"/>
    </xf>
    <xf numFmtId="0" fontId="65" fillId="70" borderId="2" xfId="0" applyFont="1" applyFill="1" applyBorder="1" applyAlignment="1">
      <alignment horizontal="center" vertical="center" wrapText="1"/>
    </xf>
    <xf numFmtId="0" fontId="65" fillId="70" borderId="3" xfId="0" applyFont="1" applyFill="1" applyBorder="1" applyAlignment="1">
      <alignment horizontal="center" vertical="center" wrapText="1"/>
    </xf>
    <xf numFmtId="0" fontId="65" fillId="70" borderId="10" xfId="0" applyFont="1" applyFill="1" applyBorder="1" applyAlignment="1">
      <alignment horizontal="center" vertical="center" wrapText="1"/>
    </xf>
    <xf numFmtId="0" fontId="65" fillId="70" borderId="5" xfId="0" applyFont="1" applyFill="1" applyBorder="1" applyAlignment="1">
      <alignment horizontal="right" vertical="center" wrapText="1"/>
    </xf>
    <xf numFmtId="0" fontId="65" fillId="70" borderId="8" xfId="0" applyFont="1" applyFill="1" applyBorder="1" applyAlignment="1">
      <alignment horizontal="right" vertical="center" wrapText="1"/>
    </xf>
    <xf numFmtId="14" fontId="65" fillId="70" borderId="28" xfId="0" applyNumberFormat="1" applyFont="1" applyFill="1" applyBorder="1" applyAlignment="1">
      <alignment horizontal="left" vertical="center"/>
    </xf>
    <xf numFmtId="14" fontId="65" fillId="70" borderId="4" xfId="0" applyNumberFormat="1" applyFont="1" applyFill="1" applyBorder="1" applyAlignment="1">
      <alignment horizontal="left" vertical="center"/>
    </xf>
    <xf numFmtId="0" fontId="63" fillId="69" borderId="2" xfId="0" applyFont="1" applyFill="1" applyBorder="1" applyAlignment="1">
      <alignment horizontal="left" vertical="center" wrapText="1"/>
    </xf>
    <xf numFmtId="0" fontId="63" fillId="69" borderId="10" xfId="0" applyFont="1" applyFill="1" applyBorder="1" applyAlignment="1">
      <alignment horizontal="left" vertical="center" wrapText="1"/>
    </xf>
    <xf numFmtId="0" fontId="63" fillId="69" borderId="3" xfId="0" applyFont="1" applyFill="1" applyBorder="1" applyAlignment="1">
      <alignment horizontal="left" vertical="center" wrapText="1"/>
    </xf>
    <xf numFmtId="3" fontId="65" fillId="70" borderId="2" xfId="0" applyNumberFormat="1" applyFont="1" applyFill="1" applyBorder="1" applyAlignment="1">
      <alignment horizontal="center" vertical="center" wrapText="1"/>
    </xf>
    <xf numFmtId="3" fontId="65" fillId="70" borderId="3" xfId="0" applyNumberFormat="1" applyFont="1" applyFill="1" applyBorder="1" applyAlignment="1">
      <alignment horizontal="center" vertical="center" wrapText="1"/>
    </xf>
    <xf numFmtId="0" fontId="63" fillId="69" borderId="2" xfId="0" applyFont="1" applyFill="1" applyBorder="1" applyAlignment="1">
      <alignment horizontal="center" vertical="center"/>
    </xf>
    <xf numFmtId="0" fontId="63" fillId="69" borderId="10" xfId="0" applyFont="1" applyFill="1" applyBorder="1" applyAlignment="1">
      <alignment horizontal="center" vertical="center"/>
    </xf>
    <xf numFmtId="0" fontId="63" fillId="69" borderId="3" xfId="0" applyFont="1" applyFill="1" applyBorder="1" applyAlignment="1">
      <alignment horizontal="center" vertical="center"/>
    </xf>
    <xf numFmtId="0" fontId="64" fillId="0" borderId="2" xfId="0" applyFont="1" applyBorder="1" applyAlignment="1">
      <alignment vertical="center" wrapText="1"/>
    </xf>
    <xf numFmtId="0" fontId="64" fillId="0" borderId="3" xfId="0" applyFont="1" applyBorder="1" applyAlignment="1">
      <alignment vertical="center" wrapText="1"/>
    </xf>
    <xf numFmtId="0" fontId="61" fillId="0" borderId="2" xfId="0" applyFont="1" applyBorder="1" applyAlignment="1">
      <alignment horizontal="left" vertical="center" wrapText="1"/>
    </xf>
    <xf numFmtId="0" fontId="61" fillId="0" borderId="3" xfId="0" applyFont="1" applyBorder="1" applyAlignment="1">
      <alignment horizontal="left" vertical="center" wrapText="1"/>
    </xf>
    <xf numFmtId="0" fontId="61" fillId="0" borderId="2" xfId="0" applyFont="1" applyBorder="1" applyAlignment="1">
      <alignment vertical="center" wrapText="1"/>
    </xf>
    <xf numFmtId="0" fontId="61" fillId="0" borderId="3" xfId="0" applyFont="1" applyBorder="1" applyAlignment="1">
      <alignment vertical="center" wrapText="1"/>
    </xf>
    <xf numFmtId="0" fontId="64" fillId="70" borderId="10" xfId="0" applyFont="1" applyFill="1" applyBorder="1" applyAlignment="1">
      <alignment horizontal="center" vertical="center"/>
    </xf>
    <xf numFmtId="0" fontId="64" fillId="70" borderId="5" xfId="0" applyFont="1" applyFill="1" applyBorder="1" applyAlignment="1">
      <alignment horizontal="center" vertical="center"/>
    </xf>
    <xf numFmtId="0" fontId="64" fillId="70" borderId="8" xfId="0" applyFont="1" applyFill="1" applyBorder="1" applyAlignment="1">
      <alignment horizontal="center" vertical="center"/>
    </xf>
    <xf numFmtId="0" fontId="64" fillId="70" borderId="30" xfId="0" applyFont="1" applyFill="1" applyBorder="1" applyAlignment="1">
      <alignment horizontal="center" vertical="center" wrapText="1"/>
    </xf>
    <xf numFmtId="0" fontId="64" fillId="70" borderId="4" xfId="0" applyFont="1" applyFill="1" applyBorder="1" applyAlignment="1">
      <alignment horizontal="center" vertical="center" wrapText="1"/>
    </xf>
    <xf numFmtId="0" fontId="64" fillId="70" borderId="7" xfId="0" applyFont="1" applyFill="1" applyBorder="1" applyAlignment="1">
      <alignment horizontal="center" vertical="center" wrapText="1"/>
    </xf>
    <xf numFmtId="0" fontId="64" fillId="70" borderId="6" xfId="0" applyFont="1" applyFill="1" applyBorder="1" applyAlignment="1">
      <alignment horizontal="left" vertical="center" wrapText="1"/>
    </xf>
    <xf numFmtId="0" fontId="64" fillId="70" borderId="4" xfId="0" applyFont="1" applyFill="1" applyBorder="1" applyAlignment="1">
      <alignment horizontal="left" vertical="center" wrapText="1"/>
    </xf>
    <xf numFmtId="0" fontId="64" fillId="70" borderId="30" xfId="0" applyFont="1" applyFill="1" applyBorder="1" applyAlignment="1">
      <alignment horizontal="left" vertical="center" wrapText="1"/>
    </xf>
    <xf numFmtId="0" fontId="64" fillId="70" borderId="31" xfId="0" applyFont="1" applyFill="1" applyBorder="1" applyAlignment="1">
      <alignment horizontal="left" vertical="center" wrapText="1"/>
    </xf>
    <xf numFmtId="0" fontId="64" fillId="70" borderId="9" xfId="0" applyFont="1" applyFill="1" applyBorder="1" applyAlignment="1">
      <alignment horizontal="left" vertical="center" wrapText="1"/>
    </xf>
    <xf numFmtId="0" fontId="64" fillId="70" borderId="7" xfId="0" applyFont="1" applyFill="1" applyBorder="1" applyAlignment="1">
      <alignment horizontal="left" vertical="center" wrapText="1"/>
    </xf>
    <xf numFmtId="0" fontId="64" fillId="70" borderId="1" xfId="0" applyFont="1" applyFill="1" applyBorder="1" applyAlignment="1">
      <alignment horizontal="center" vertical="center" wrapText="1"/>
    </xf>
    <xf numFmtId="14" fontId="65" fillId="70" borderId="2" xfId="0" applyNumberFormat="1" applyFont="1" applyFill="1" applyBorder="1" applyAlignment="1">
      <alignment horizontal="center" vertical="center" wrapText="1"/>
    </xf>
    <xf numFmtId="14" fontId="65" fillId="70" borderId="10" xfId="0" applyNumberFormat="1" applyFont="1" applyFill="1" applyBorder="1" applyAlignment="1">
      <alignment horizontal="center" vertical="center" wrapText="1"/>
    </xf>
    <xf numFmtId="14" fontId="65" fillId="70" borderId="3" xfId="0" applyNumberFormat="1" applyFont="1" applyFill="1" applyBorder="1" applyAlignment="1">
      <alignment horizontal="center" vertical="center" wrapText="1"/>
    </xf>
    <xf numFmtId="14" fontId="65" fillId="70" borderId="5" xfId="0" applyNumberFormat="1" applyFont="1" applyFill="1" applyBorder="1" applyAlignment="1">
      <alignment horizontal="center" vertical="center" wrapText="1"/>
    </xf>
    <xf numFmtId="14" fontId="65" fillId="70" borderId="6" xfId="0" applyNumberFormat="1" applyFont="1" applyFill="1" applyBorder="1" applyAlignment="1">
      <alignment horizontal="center" vertical="center" wrapText="1"/>
    </xf>
    <xf numFmtId="14" fontId="65" fillId="70" borderId="30" xfId="0" applyNumberFormat="1" applyFont="1" applyFill="1" applyBorder="1" applyAlignment="1">
      <alignment horizontal="center" vertical="center" wrapText="1"/>
    </xf>
    <xf numFmtId="14" fontId="65" fillId="70" borderId="8" xfId="0" applyNumberFormat="1" applyFont="1" applyFill="1" applyBorder="1" applyAlignment="1">
      <alignment horizontal="center" vertical="center" wrapText="1"/>
    </xf>
    <xf numFmtId="14" fontId="65" fillId="70" borderId="4" xfId="0" applyNumberFormat="1" applyFont="1" applyFill="1" applyBorder="1" applyAlignment="1">
      <alignment horizontal="center" vertical="center" wrapText="1"/>
    </xf>
    <xf numFmtId="14" fontId="65" fillId="70" borderId="7" xfId="0" applyNumberFormat="1" applyFont="1" applyFill="1" applyBorder="1" applyAlignment="1">
      <alignment horizontal="center" vertical="center" wrapText="1"/>
    </xf>
    <xf numFmtId="0" fontId="64" fillId="70" borderId="3" xfId="0" applyFont="1" applyFill="1" applyBorder="1" applyAlignment="1">
      <alignment horizontal="left" vertical="center" wrapText="1"/>
    </xf>
    <xf numFmtId="0" fontId="64" fillId="0" borderId="2" xfId="0" applyFont="1" applyBorder="1" applyAlignment="1">
      <alignment horizontal="left" vertical="center" wrapText="1"/>
    </xf>
    <xf numFmtId="0" fontId="64" fillId="0" borderId="3" xfId="0" applyFont="1" applyBorder="1" applyAlignment="1">
      <alignment horizontal="left" vertical="center" wrapText="1"/>
    </xf>
    <xf numFmtId="0" fontId="61" fillId="0" borderId="5" xfId="0" applyFont="1" applyBorder="1" applyAlignment="1">
      <alignment horizontal="center" vertical="center" wrapText="1"/>
    </xf>
    <xf numFmtId="0" fontId="61" fillId="0" borderId="29" xfId="0" applyFont="1" applyBorder="1" applyAlignment="1">
      <alignment horizontal="center" vertical="center"/>
    </xf>
    <xf numFmtId="0" fontId="61" fillId="0" borderId="8" xfId="0" applyFont="1" applyBorder="1" applyAlignment="1">
      <alignment horizontal="center" vertical="center"/>
    </xf>
    <xf numFmtId="0" fontId="64" fillId="70" borderId="2" xfId="0" applyFont="1" applyFill="1" applyBorder="1" applyAlignment="1">
      <alignment horizontal="left" vertical="center" wrapText="1"/>
    </xf>
    <xf numFmtId="0" fontId="63" fillId="69" borderId="2" xfId="0" applyFont="1" applyFill="1" applyBorder="1" applyAlignment="1">
      <alignment vertical="center"/>
    </xf>
    <xf numFmtId="0" fontId="63" fillId="69" borderId="10" xfId="0" applyFont="1" applyFill="1" applyBorder="1" applyAlignment="1">
      <alignment vertical="center"/>
    </xf>
    <xf numFmtId="0" fontId="63" fillId="69" borderId="28" xfId="0" applyFont="1" applyFill="1" applyBorder="1" applyAlignment="1">
      <alignment vertical="center"/>
    </xf>
    <xf numFmtId="0" fontId="63" fillId="69" borderId="3" xfId="0" applyFont="1" applyFill="1" applyBorder="1" applyAlignment="1">
      <alignment vertical="center"/>
    </xf>
    <xf numFmtId="14" fontId="65" fillId="70" borderId="5" xfId="0" applyNumberFormat="1" applyFont="1" applyFill="1" applyBorder="1" applyAlignment="1">
      <alignment horizontal="right" vertical="center" wrapText="1"/>
    </xf>
    <xf numFmtId="14" fontId="65" fillId="70" borderId="29" xfId="0" applyNumberFormat="1" applyFont="1" applyFill="1" applyBorder="1" applyAlignment="1">
      <alignment horizontal="right" vertical="center" wrapText="1"/>
    </xf>
    <xf numFmtId="14" fontId="65" fillId="70" borderId="8" xfId="0" applyNumberFormat="1" applyFont="1" applyFill="1" applyBorder="1" applyAlignment="1">
      <alignment horizontal="right" vertical="center" wrapText="1"/>
    </xf>
    <xf numFmtId="14" fontId="62" fillId="70" borderId="6" xfId="0" applyNumberFormat="1" applyFont="1" applyFill="1" applyBorder="1" applyAlignment="1">
      <alignment horizontal="right" vertical="center" wrapText="1"/>
    </xf>
    <xf numFmtId="14" fontId="62" fillId="70" borderId="9" xfId="0" applyNumberFormat="1" applyFont="1" applyFill="1" applyBorder="1" applyAlignment="1">
      <alignment horizontal="right" vertical="center" wrapText="1"/>
    </xf>
    <xf numFmtId="14" fontId="65" fillId="70" borderId="6" xfId="0" applyNumberFormat="1" applyFont="1" applyFill="1" applyBorder="1" applyAlignment="1">
      <alignment horizontal="right" vertical="center" wrapText="1"/>
    </xf>
    <xf numFmtId="14" fontId="65" fillId="70" borderId="9" xfId="0" applyNumberFormat="1" applyFont="1" applyFill="1" applyBorder="1" applyAlignment="1">
      <alignment horizontal="right" vertical="center" wrapText="1"/>
    </xf>
    <xf numFmtId="0" fontId="64" fillId="70" borderId="5" xfId="0" applyFont="1" applyFill="1" applyBorder="1" applyAlignment="1">
      <alignment horizontal="left" vertical="center" wrapText="1"/>
    </xf>
    <xf numFmtId="0" fontId="64" fillId="70" borderId="8" xfId="0" applyFont="1" applyFill="1" applyBorder="1" applyAlignment="1">
      <alignment horizontal="left" vertical="center" wrapText="1"/>
    </xf>
    <xf numFmtId="0" fontId="61" fillId="0" borderId="29" xfId="0" applyFont="1" applyBorder="1" applyAlignment="1">
      <alignment horizontal="center" vertical="center" wrapText="1"/>
    </xf>
    <xf numFmtId="0" fontId="61" fillId="0" borderId="8" xfId="0" applyFont="1" applyBorder="1" applyAlignment="1">
      <alignment horizontal="center" vertical="center" wrapText="1"/>
    </xf>
    <xf numFmtId="0" fontId="64" fillId="70" borderId="30" xfId="0" applyFont="1" applyFill="1" applyBorder="1" applyAlignment="1">
      <alignment horizontal="left" vertical="center"/>
    </xf>
    <xf numFmtId="0" fontId="64" fillId="70" borderId="31" xfId="0" applyFont="1" applyFill="1" applyBorder="1" applyAlignment="1">
      <alignment horizontal="left" vertical="center"/>
    </xf>
    <xf numFmtId="0" fontId="64" fillId="70" borderId="29" xfId="0" applyFont="1" applyFill="1" applyBorder="1" applyAlignment="1">
      <alignment horizontal="center" vertical="center"/>
    </xf>
    <xf numFmtId="0" fontId="0" fillId="2" borderId="6" xfId="0" applyFill="1" applyBorder="1" applyAlignment="1">
      <alignment horizontal="center" vertical="center" textRotation="90" wrapText="1"/>
    </xf>
    <xf numFmtId="0" fontId="0" fillId="2" borderId="9" xfId="0" applyFill="1" applyBorder="1" applyAlignment="1">
      <alignment horizontal="center" vertical="center" textRotation="90" wrapText="1"/>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wrapText="1"/>
    </xf>
    <xf numFmtId="0" fontId="0" fillId="2" borderId="8" xfId="0" applyFill="1" applyBorder="1" applyAlignment="1">
      <alignment horizontal="center" vertical="center"/>
    </xf>
    <xf numFmtId="0" fontId="0" fillId="2" borderId="1" xfId="0" applyFill="1" applyBorder="1" applyAlignment="1">
      <alignment horizont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textRotation="90" wrapText="1"/>
    </xf>
    <xf numFmtId="0" fontId="0" fillId="2" borderId="8" xfId="0" applyFill="1" applyBorder="1" applyAlignment="1">
      <alignment horizontal="center" vertical="center" textRotation="90" wrapText="1"/>
    </xf>
  </cellXfs>
  <cellStyles count="391">
    <cellStyle name="%" xfId="8" xr:uid="{00000000-0005-0000-0000-000000000000}"/>
    <cellStyle name="=C:\WINNT35\SYSTEM32\COMMAND.COM" xfId="388" xr:uid="{00000000-0005-0000-0000-000001000000}"/>
    <cellStyle name="20% - 1. jelölőszín" xfId="9" xr:uid="{00000000-0005-0000-0000-000002000000}"/>
    <cellStyle name="20% - 1. jelölőszín 2" xfId="10" xr:uid="{00000000-0005-0000-0000-000003000000}"/>
    <cellStyle name="20% - 1. jelölőszín 2 2" xfId="290" xr:uid="{00000000-0005-0000-0000-000004000000}"/>
    <cellStyle name="20% - 1. jelölőszín 3" xfId="289" xr:uid="{00000000-0005-0000-0000-000005000000}"/>
    <cellStyle name="20% - 1. jelölőszín_20130128_ITS on reporting_Annex I_CA" xfId="11" xr:uid="{00000000-0005-0000-0000-000006000000}"/>
    <cellStyle name="20% - 2. jelölőszín" xfId="12" xr:uid="{00000000-0005-0000-0000-000007000000}"/>
    <cellStyle name="20% - 2. jelölőszín 2" xfId="13" xr:uid="{00000000-0005-0000-0000-000008000000}"/>
    <cellStyle name="20% - 2. jelölőszín 2 2" xfId="292" xr:uid="{00000000-0005-0000-0000-000009000000}"/>
    <cellStyle name="20% - 2. jelölőszín 3" xfId="291" xr:uid="{00000000-0005-0000-0000-00000A000000}"/>
    <cellStyle name="20% - 2. jelölőszín_20130128_ITS on reporting_Annex I_CA" xfId="14" xr:uid="{00000000-0005-0000-0000-00000B000000}"/>
    <cellStyle name="20% - 3. jelölőszín" xfId="15" xr:uid="{00000000-0005-0000-0000-00000C000000}"/>
    <cellStyle name="20% - 3. jelölőszín 2" xfId="16" xr:uid="{00000000-0005-0000-0000-00000D000000}"/>
    <cellStyle name="20% - 3. jelölőszín 2 2" xfId="294" xr:uid="{00000000-0005-0000-0000-00000E000000}"/>
    <cellStyle name="20% - 3. jelölőszín 3" xfId="293" xr:uid="{00000000-0005-0000-0000-00000F000000}"/>
    <cellStyle name="20% - 3. jelölőszín_20130128_ITS on reporting_Annex I_CA" xfId="17" xr:uid="{00000000-0005-0000-0000-000010000000}"/>
    <cellStyle name="20% - 4. jelölőszín" xfId="18" xr:uid="{00000000-0005-0000-0000-000011000000}"/>
    <cellStyle name="20% - 4. jelölőszín 2" xfId="19" xr:uid="{00000000-0005-0000-0000-000012000000}"/>
    <cellStyle name="20% - 4. jelölőszín 2 2" xfId="296" xr:uid="{00000000-0005-0000-0000-000013000000}"/>
    <cellStyle name="20% - 4. jelölőszín 3" xfId="295" xr:uid="{00000000-0005-0000-0000-000014000000}"/>
    <cellStyle name="20% - 4. jelölőszín_20130128_ITS on reporting_Annex I_CA" xfId="20" xr:uid="{00000000-0005-0000-0000-000015000000}"/>
    <cellStyle name="20% - 5. jelölőszín" xfId="21" xr:uid="{00000000-0005-0000-0000-000016000000}"/>
    <cellStyle name="20% - 5. jelölőszín 2" xfId="22" xr:uid="{00000000-0005-0000-0000-000017000000}"/>
    <cellStyle name="20% - 5. jelölőszín 2 2" xfId="298" xr:uid="{00000000-0005-0000-0000-000018000000}"/>
    <cellStyle name="20% - 5. jelölőszín 3" xfId="297" xr:uid="{00000000-0005-0000-0000-000019000000}"/>
    <cellStyle name="20% - 5. jelölőszín_20130128_ITS on reporting_Annex I_CA" xfId="23" xr:uid="{00000000-0005-0000-0000-00001A000000}"/>
    <cellStyle name="20% - 6. jelölőszín" xfId="24" xr:uid="{00000000-0005-0000-0000-00001B000000}"/>
    <cellStyle name="20% - 6. jelölőszín 2" xfId="25" xr:uid="{00000000-0005-0000-0000-00001C000000}"/>
    <cellStyle name="20% - 6. jelölőszín 2 2" xfId="300" xr:uid="{00000000-0005-0000-0000-00001D000000}"/>
    <cellStyle name="20% - 6. jelölőszín 3" xfId="299" xr:uid="{00000000-0005-0000-0000-00001E000000}"/>
    <cellStyle name="20% - 6. jelölőszín_20130128_ITS on reporting_Annex I_CA" xfId="26" xr:uid="{00000000-0005-0000-0000-00001F000000}"/>
    <cellStyle name="20% - Accent1" xfId="27" xr:uid="{00000000-0005-0000-0000-000020000000}"/>
    <cellStyle name="20% - Accent1 2" xfId="28" xr:uid="{00000000-0005-0000-0000-000021000000}"/>
    <cellStyle name="20% - Accent1 2 2" xfId="343" xr:uid="{00000000-0005-0000-0000-000022000000}"/>
    <cellStyle name="20% - Accent1 3" xfId="362" xr:uid="{00000000-0005-0000-0000-000023000000}"/>
    <cellStyle name="20% - Accent2" xfId="29" xr:uid="{00000000-0005-0000-0000-000024000000}"/>
    <cellStyle name="20% - Accent2 2" xfId="30" xr:uid="{00000000-0005-0000-0000-000025000000}"/>
    <cellStyle name="20% - Accent2 2 2" xfId="344" xr:uid="{00000000-0005-0000-0000-000026000000}"/>
    <cellStyle name="20% - Accent2 3" xfId="363" xr:uid="{00000000-0005-0000-0000-000027000000}"/>
    <cellStyle name="20% - Accent3" xfId="31" xr:uid="{00000000-0005-0000-0000-000028000000}"/>
    <cellStyle name="20% - Accent3 2" xfId="32" xr:uid="{00000000-0005-0000-0000-000029000000}"/>
    <cellStyle name="20% - Accent3 2 2" xfId="345" xr:uid="{00000000-0005-0000-0000-00002A000000}"/>
    <cellStyle name="20% - Accent3 3" xfId="364" xr:uid="{00000000-0005-0000-0000-00002B000000}"/>
    <cellStyle name="20% - Accent4" xfId="33" xr:uid="{00000000-0005-0000-0000-00002C000000}"/>
    <cellStyle name="20% - Accent4 2" xfId="34" xr:uid="{00000000-0005-0000-0000-00002D000000}"/>
    <cellStyle name="20% - Accent4 2 2" xfId="346" xr:uid="{00000000-0005-0000-0000-00002E000000}"/>
    <cellStyle name="20% - Accent4 3" xfId="365" xr:uid="{00000000-0005-0000-0000-00002F000000}"/>
    <cellStyle name="20% - Accent5" xfId="35" xr:uid="{00000000-0005-0000-0000-000030000000}"/>
    <cellStyle name="20% - Accent5 2" xfId="36" xr:uid="{00000000-0005-0000-0000-000031000000}"/>
    <cellStyle name="20% - Accent5 2 2" xfId="347" xr:uid="{00000000-0005-0000-0000-000032000000}"/>
    <cellStyle name="20% - Accent5 3" xfId="366" xr:uid="{00000000-0005-0000-0000-000033000000}"/>
    <cellStyle name="20% - Accent6" xfId="37" xr:uid="{00000000-0005-0000-0000-000034000000}"/>
    <cellStyle name="20% - Accent6 2" xfId="38" xr:uid="{00000000-0005-0000-0000-000035000000}"/>
    <cellStyle name="20% - Accent6 2 2" xfId="348" xr:uid="{00000000-0005-0000-0000-000036000000}"/>
    <cellStyle name="20% - Accent6 3" xfId="367" xr:uid="{00000000-0005-0000-0000-000037000000}"/>
    <cellStyle name="20% - Énfasis1" xfId="39" xr:uid="{00000000-0005-0000-0000-000038000000}"/>
    <cellStyle name="20% - Énfasis1 2" xfId="301" xr:uid="{00000000-0005-0000-0000-000039000000}"/>
    <cellStyle name="20% - Énfasis2" xfId="40" xr:uid="{00000000-0005-0000-0000-00003A000000}"/>
    <cellStyle name="20% - Énfasis2 2" xfId="302" xr:uid="{00000000-0005-0000-0000-00003B000000}"/>
    <cellStyle name="20% - Énfasis3" xfId="41" xr:uid="{00000000-0005-0000-0000-00003C000000}"/>
    <cellStyle name="20% - Énfasis3 2" xfId="303" xr:uid="{00000000-0005-0000-0000-00003D000000}"/>
    <cellStyle name="20% - Énfasis4" xfId="42" xr:uid="{00000000-0005-0000-0000-00003E000000}"/>
    <cellStyle name="20% - Énfasis4 2" xfId="304" xr:uid="{00000000-0005-0000-0000-00003F000000}"/>
    <cellStyle name="20% - Énfasis5" xfId="43" xr:uid="{00000000-0005-0000-0000-000040000000}"/>
    <cellStyle name="20% - Énfasis5 2" xfId="305" xr:uid="{00000000-0005-0000-0000-000041000000}"/>
    <cellStyle name="20% - Énfasis6" xfId="44" xr:uid="{00000000-0005-0000-0000-000042000000}"/>
    <cellStyle name="20% - Énfasis6 2" xfId="306" xr:uid="{00000000-0005-0000-0000-000043000000}"/>
    <cellStyle name="40% - 1. jelölőszín" xfId="45" xr:uid="{00000000-0005-0000-0000-000044000000}"/>
    <cellStyle name="40% - 1. jelölőszín 2" xfId="46" xr:uid="{00000000-0005-0000-0000-000045000000}"/>
    <cellStyle name="40% - 1. jelölőszín 2 2" xfId="308" xr:uid="{00000000-0005-0000-0000-000046000000}"/>
    <cellStyle name="40% - 1. jelölőszín 3" xfId="307" xr:uid="{00000000-0005-0000-0000-000047000000}"/>
    <cellStyle name="40% - 1. jelölőszín_20130128_ITS on reporting_Annex I_CA" xfId="47" xr:uid="{00000000-0005-0000-0000-000048000000}"/>
    <cellStyle name="40% - 2. jelölőszín" xfId="48" xr:uid="{00000000-0005-0000-0000-000049000000}"/>
    <cellStyle name="40% - 2. jelölőszín 2" xfId="49" xr:uid="{00000000-0005-0000-0000-00004A000000}"/>
    <cellStyle name="40% - 2. jelölőszín 2 2" xfId="310" xr:uid="{00000000-0005-0000-0000-00004B000000}"/>
    <cellStyle name="40% - 2. jelölőszín 3" xfId="309" xr:uid="{00000000-0005-0000-0000-00004C000000}"/>
    <cellStyle name="40% - 2. jelölőszín_20130128_ITS on reporting_Annex I_CA" xfId="50" xr:uid="{00000000-0005-0000-0000-00004D000000}"/>
    <cellStyle name="40% - 3. jelölőszín" xfId="51" xr:uid="{00000000-0005-0000-0000-00004E000000}"/>
    <cellStyle name="40% - 3. jelölőszín 2" xfId="52" xr:uid="{00000000-0005-0000-0000-00004F000000}"/>
    <cellStyle name="40% - 3. jelölőszín 2 2" xfId="312" xr:uid="{00000000-0005-0000-0000-000050000000}"/>
    <cellStyle name="40% - 3. jelölőszín 3" xfId="311" xr:uid="{00000000-0005-0000-0000-000051000000}"/>
    <cellStyle name="40% - 3. jelölőszín_20130128_ITS on reporting_Annex I_CA" xfId="53" xr:uid="{00000000-0005-0000-0000-000052000000}"/>
    <cellStyle name="40% - 4. jelölőszín" xfId="54" xr:uid="{00000000-0005-0000-0000-000053000000}"/>
    <cellStyle name="40% - 4. jelölőszín 2" xfId="55" xr:uid="{00000000-0005-0000-0000-000054000000}"/>
    <cellStyle name="40% - 4. jelölőszín 2 2" xfId="314" xr:uid="{00000000-0005-0000-0000-000055000000}"/>
    <cellStyle name="40% - 4. jelölőszín 3" xfId="313" xr:uid="{00000000-0005-0000-0000-000056000000}"/>
    <cellStyle name="40% - 4. jelölőszín_20130128_ITS on reporting_Annex I_CA" xfId="56" xr:uid="{00000000-0005-0000-0000-000057000000}"/>
    <cellStyle name="40% - 5. jelölőszín" xfId="57" xr:uid="{00000000-0005-0000-0000-000058000000}"/>
    <cellStyle name="40% - 5. jelölőszín 2" xfId="58" xr:uid="{00000000-0005-0000-0000-000059000000}"/>
    <cellStyle name="40% - 5. jelölőszín 2 2" xfId="316" xr:uid="{00000000-0005-0000-0000-00005A000000}"/>
    <cellStyle name="40% - 5. jelölőszín 3" xfId="315" xr:uid="{00000000-0005-0000-0000-00005B000000}"/>
    <cellStyle name="40% - 5. jelölőszín_20130128_ITS on reporting_Annex I_CA" xfId="59" xr:uid="{00000000-0005-0000-0000-00005C000000}"/>
    <cellStyle name="40% - 6. jelölőszín" xfId="60" xr:uid="{00000000-0005-0000-0000-00005D000000}"/>
    <cellStyle name="40% - 6. jelölőszín 2" xfId="61" xr:uid="{00000000-0005-0000-0000-00005E000000}"/>
    <cellStyle name="40% - 6. jelölőszín 2 2" xfId="318" xr:uid="{00000000-0005-0000-0000-00005F000000}"/>
    <cellStyle name="40% - 6. jelölőszín 3" xfId="317" xr:uid="{00000000-0005-0000-0000-000060000000}"/>
    <cellStyle name="40% - 6. jelölőszín_20130128_ITS on reporting_Annex I_CA" xfId="62" xr:uid="{00000000-0005-0000-0000-000061000000}"/>
    <cellStyle name="40% - Accent1" xfId="63" xr:uid="{00000000-0005-0000-0000-000062000000}"/>
    <cellStyle name="40% - Accent1 2" xfId="64" xr:uid="{00000000-0005-0000-0000-000063000000}"/>
    <cellStyle name="40% - Accent1 2 2" xfId="349" xr:uid="{00000000-0005-0000-0000-000064000000}"/>
    <cellStyle name="40% - Accent1 3" xfId="368" xr:uid="{00000000-0005-0000-0000-000065000000}"/>
    <cellStyle name="40% - Accent2" xfId="65" xr:uid="{00000000-0005-0000-0000-000066000000}"/>
    <cellStyle name="40% - Accent2 2" xfId="66" xr:uid="{00000000-0005-0000-0000-000067000000}"/>
    <cellStyle name="40% - Accent2 2 2" xfId="350" xr:uid="{00000000-0005-0000-0000-000068000000}"/>
    <cellStyle name="40% - Accent2 3" xfId="369" xr:uid="{00000000-0005-0000-0000-000069000000}"/>
    <cellStyle name="40% - Accent3" xfId="67" xr:uid="{00000000-0005-0000-0000-00006A000000}"/>
    <cellStyle name="40% - Accent3 2" xfId="68" xr:uid="{00000000-0005-0000-0000-00006B000000}"/>
    <cellStyle name="40% - Accent3 2 2" xfId="351" xr:uid="{00000000-0005-0000-0000-00006C000000}"/>
    <cellStyle name="40% - Accent3 3" xfId="370" xr:uid="{00000000-0005-0000-0000-00006D000000}"/>
    <cellStyle name="40% - Accent4" xfId="69" xr:uid="{00000000-0005-0000-0000-00006E000000}"/>
    <cellStyle name="40% - Accent4 2" xfId="70" xr:uid="{00000000-0005-0000-0000-00006F000000}"/>
    <cellStyle name="40% - Accent4 2 2" xfId="352" xr:uid="{00000000-0005-0000-0000-000070000000}"/>
    <cellStyle name="40% - Accent4 3" xfId="371" xr:uid="{00000000-0005-0000-0000-000071000000}"/>
    <cellStyle name="40% - Accent5" xfId="71" xr:uid="{00000000-0005-0000-0000-000072000000}"/>
    <cellStyle name="40% - Accent5 2" xfId="72" xr:uid="{00000000-0005-0000-0000-000073000000}"/>
    <cellStyle name="40% - Accent5 2 2" xfId="353" xr:uid="{00000000-0005-0000-0000-000074000000}"/>
    <cellStyle name="40% - Accent5 3" xfId="372" xr:uid="{00000000-0005-0000-0000-000075000000}"/>
    <cellStyle name="40% - Accent6" xfId="73" xr:uid="{00000000-0005-0000-0000-000076000000}"/>
    <cellStyle name="40% - Accent6 2" xfId="74" xr:uid="{00000000-0005-0000-0000-000077000000}"/>
    <cellStyle name="40% - Accent6 2 2" xfId="354" xr:uid="{00000000-0005-0000-0000-000078000000}"/>
    <cellStyle name="40% - Accent6 3" xfId="373" xr:uid="{00000000-0005-0000-0000-000079000000}"/>
    <cellStyle name="40% - Énfasis1" xfId="75" xr:uid="{00000000-0005-0000-0000-00007A000000}"/>
    <cellStyle name="40% - Énfasis1 2" xfId="319" xr:uid="{00000000-0005-0000-0000-00007B000000}"/>
    <cellStyle name="40% - Énfasis2" xfId="76" xr:uid="{00000000-0005-0000-0000-00007C000000}"/>
    <cellStyle name="40% - Énfasis2 2" xfId="320" xr:uid="{00000000-0005-0000-0000-00007D000000}"/>
    <cellStyle name="40% - Énfasis3" xfId="77" xr:uid="{00000000-0005-0000-0000-00007E000000}"/>
    <cellStyle name="40% - Énfasis3 2" xfId="321" xr:uid="{00000000-0005-0000-0000-00007F000000}"/>
    <cellStyle name="40% - Énfasis4" xfId="78" xr:uid="{00000000-0005-0000-0000-000080000000}"/>
    <cellStyle name="40% - Énfasis4 2" xfId="322" xr:uid="{00000000-0005-0000-0000-000081000000}"/>
    <cellStyle name="40% - Énfasis5" xfId="79" xr:uid="{00000000-0005-0000-0000-000082000000}"/>
    <cellStyle name="40% - Énfasis5 2" xfId="323" xr:uid="{00000000-0005-0000-0000-000083000000}"/>
    <cellStyle name="40% - Énfasis6" xfId="80" xr:uid="{00000000-0005-0000-0000-000084000000}"/>
    <cellStyle name="40% - Énfasis6 2" xfId="324" xr:uid="{00000000-0005-0000-0000-000085000000}"/>
    <cellStyle name="60% - 1. jelölőszín" xfId="81" xr:uid="{00000000-0005-0000-0000-000086000000}"/>
    <cellStyle name="60% - 2. jelölőszín" xfId="82" xr:uid="{00000000-0005-0000-0000-000087000000}"/>
    <cellStyle name="60% - 3. jelölőszín" xfId="83" xr:uid="{00000000-0005-0000-0000-000088000000}"/>
    <cellStyle name="60% - 4. jelölőszín" xfId="84" xr:uid="{00000000-0005-0000-0000-000089000000}"/>
    <cellStyle name="60% - 5. jelölőszín" xfId="85" xr:uid="{00000000-0005-0000-0000-00008A000000}"/>
    <cellStyle name="60% - 6. jelölőszín" xfId="86" xr:uid="{00000000-0005-0000-0000-00008B000000}"/>
    <cellStyle name="60% - Accent1" xfId="87" xr:uid="{00000000-0005-0000-0000-00008C000000}"/>
    <cellStyle name="60% - Accent1 2" xfId="88" xr:uid="{00000000-0005-0000-0000-00008D000000}"/>
    <cellStyle name="60% - Accent2" xfId="89" xr:uid="{00000000-0005-0000-0000-00008E000000}"/>
    <cellStyle name="60% - Accent2 2" xfId="90" xr:uid="{00000000-0005-0000-0000-00008F000000}"/>
    <cellStyle name="60% - Accent3" xfId="91" xr:uid="{00000000-0005-0000-0000-000090000000}"/>
    <cellStyle name="60% - Accent3 2" xfId="92" xr:uid="{00000000-0005-0000-0000-000091000000}"/>
    <cellStyle name="60% - Accent4" xfId="93" xr:uid="{00000000-0005-0000-0000-000092000000}"/>
    <cellStyle name="60% - Accent4 2" xfId="94" xr:uid="{00000000-0005-0000-0000-000093000000}"/>
    <cellStyle name="60% - Accent5" xfId="95" xr:uid="{00000000-0005-0000-0000-000094000000}"/>
    <cellStyle name="60% - Accent5 2" xfId="96" xr:uid="{00000000-0005-0000-0000-000095000000}"/>
    <cellStyle name="60% - Accent6" xfId="97" xr:uid="{00000000-0005-0000-0000-000096000000}"/>
    <cellStyle name="60% - Accent6 2" xfId="98" xr:uid="{00000000-0005-0000-0000-000097000000}"/>
    <cellStyle name="60% - Énfasis1" xfId="99" xr:uid="{00000000-0005-0000-0000-000098000000}"/>
    <cellStyle name="60% - Énfasis2" xfId="100" xr:uid="{00000000-0005-0000-0000-000099000000}"/>
    <cellStyle name="60% - Énfasis3" xfId="101" xr:uid="{00000000-0005-0000-0000-00009A000000}"/>
    <cellStyle name="60% - Énfasis4" xfId="102" xr:uid="{00000000-0005-0000-0000-00009B000000}"/>
    <cellStyle name="60% - Énfasis5" xfId="103" xr:uid="{00000000-0005-0000-0000-00009C000000}"/>
    <cellStyle name="60% - Énfasis6" xfId="104" xr:uid="{00000000-0005-0000-0000-00009D000000}"/>
    <cellStyle name="Accent1" xfId="105" xr:uid="{00000000-0005-0000-0000-00009E000000}"/>
    <cellStyle name="Accent1 2" xfId="106" xr:uid="{00000000-0005-0000-0000-00009F000000}"/>
    <cellStyle name="Accent2" xfId="107" xr:uid="{00000000-0005-0000-0000-0000A0000000}"/>
    <cellStyle name="Accent2 2" xfId="108" xr:uid="{00000000-0005-0000-0000-0000A1000000}"/>
    <cellStyle name="Accent3" xfId="109" xr:uid="{00000000-0005-0000-0000-0000A2000000}"/>
    <cellStyle name="Accent3 2" xfId="110" xr:uid="{00000000-0005-0000-0000-0000A3000000}"/>
    <cellStyle name="Accent4" xfId="111" xr:uid="{00000000-0005-0000-0000-0000A4000000}"/>
    <cellStyle name="Accent4 2" xfId="112" xr:uid="{00000000-0005-0000-0000-0000A5000000}"/>
    <cellStyle name="Accent5" xfId="113" xr:uid="{00000000-0005-0000-0000-0000A6000000}"/>
    <cellStyle name="Accent5 2" xfId="114" xr:uid="{00000000-0005-0000-0000-0000A7000000}"/>
    <cellStyle name="Accent6" xfId="115" xr:uid="{00000000-0005-0000-0000-0000A8000000}"/>
    <cellStyle name="Accent6 2" xfId="116" xr:uid="{00000000-0005-0000-0000-0000A9000000}"/>
    <cellStyle name="AnnotationCells" xfId="117" xr:uid="{00000000-0005-0000-0000-0000AA000000}"/>
    <cellStyle name="Bad" xfId="118" xr:uid="{00000000-0005-0000-0000-0000AB000000}"/>
    <cellStyle name="Bad 2" xfId="119" xr:uid="{00000000-0005-0000-0000-0000AC000000}"/>
    <cellStyle name="Bevitel" xfId="120" xr:uid="{00000000-0005-0000-0000-0000AD000000}"/>
    <cellStyle name="Buena" xfId="121" xr:uid="{00000000-0005-0000-0000-0000AE000000}"/>
    <cellStyle name="Calculation" xfId="122" xr:uid="{00000000-0005-0000-0000-0000AF000000}"/>
    <cellStyle name="Calculation 2" xfId="123" xr:uid="{00000000-0005-0000-0000-0000B0000000}"/>
    <cellStyle name="Calculation_Ark3" xfId="374" xr:uid="{00000000-0005-0000-0000-0000B1000000}"/>
    <cellStyle name="Cálculo" xfId="124" xr:uid="{00000000-0005-0000-0000-0000B2000000}"/>
    <cellStyle name="Celda de comprobación" xfId="125" xr:uid="{00000000-0005-0000-0000-0000B3000000}"/>
    <cellStyle name="Celda vinculada" xfId="126" xr:uid="{00000000-0005-0000-0000-0000B4000000}"/>
    <cellStyle name="Check Cell" xfId="127" xr:uid="{00000000-0005-0000-0000-0000B5000000}"/>
    <cellStyle name="Check Cell 2" xfId="128" xr:uid="{00000000-0005-0000-0000-0000B6000000}"/>
    <cellStyle name="Cím" xfId="129" xr:uid="{00000000-0005-0000-0000-0000B7000000}"/>
    <cellStyle name="Címsor 1" xfId="130" xr:uid="{00000000-0005-0000-0000-0000B8000000}"/>
    <cellStyle name="Címsor 2" xfId="131" xr:uid="{00000000-0005-0000-0000-0000B9000000}"/>
    <cellStyle name="Címsor 3" xfId="132" xr:uid="{00000000-0005-0000-0000-0000BA000000}"/>
    <cellStyle name="Címsor 4" xfId="133" xr:uid="{00000000-0005-0000-0000-0000BB000000}"/>
    <cellStyle name="Comma 2" xfId="134" xr:uid="{00000000-0005-0000-0000-0000BC000000}"/>
    <cellStyle name="DataCells" xfId="135" xr:uid="{00000000-0005-0000-0000-0000BD000000}"/>
    <cellStyle name="Ellenőrzőcella" xfId="136" xr:uid="{00000000-0005-0000-0000-0000BE000000}"/>
    <cellStyle name="Encabezado 4" xfId="137" xr:uid="{00000000-0005-0000-0000-0000BF000000}"/>
    <cellStyle name="Énfasis1" xfId="138" xr:uid="{00000000-0005-0000-0000-0000C0000000}"/>
    <cellStyle name="Énfasis2" xfId="139" xr:uid="{00000000-0005-0000-0000-0000C1000000}"/>
    <cellStyle name="Énfasis3" xfId="140" xr:uid="{00000000-0005-0000-0000-0000C2000000}"/>
    <cellStyle name="Énfasis4" xfId="141" xr:uid="{00000000-0005-0000-0000-0000C3000000}"/>
    <cellStyle name="Énfasis5" xfId="142" xr:uid="{00000000-0005-0000-0000-0000C4000000}"/>
    <cellStyle name="Énfasis6" xfId="143" xr:uid="{00000000-0005-0000-0000-0000C5000000}"/>
    <cellStyle name="Entrada" xfId="144" xr:uid="{00000000-0005-0000-0000-0000C6000000}"/>
    <cellStyle name="Explanatory Text" xfId="145" xr:uid="{00000000-0005-0000-0000-0000C7000000}"/>
    <cellStyle name="Explanatory Text 2" xfId="146" xr:uid="{00000000-0005-0000-0000-0000C8000000}"/>
    <cellStyle name="Explanatory Text_Ark3" xfId="375" xr:uid="{00000000-0005-0000-0000-0000C9000000}"/>
    <cellStyle name="Figyelmeztetés" xfId="147" xr:uid="{00000000-0005-0000-0000-0000CA000000}"/>
    <cellStyle name="Good" xfId="148" xr:uid="{00000000-0005-0000-0000-0000CB000000}"/>
    <cellStyle name="Good 2" xfId="149" xr:uid="{00000000-0005-0000-0000-0000CC000000}"/>
    <cellStyle name="greyed" xfId="150" xr:uid="{00000000-0005-0000-0000-0000CD000000}"/>
    <cellStyle name="Heading 1" xfId="151" xr:uid="{00000000-0005-0000-0000-0000CE000000}"/>
    <cellStyle name="Heading 1 2" xfId="152" xr:uid="{00000000-0005-0000-0000-0000CF000000}"/>
    <cellStyle name="Heading 2" xfId="153" xr:uid="{00000000-0005-0000-0000-0000D0000000}"/>
    <cellStyle name="Heading 2 2" xfId="154" xr:uid="{00000000-0005-0000-0000-0000D1000000}"/>
    <cellStyle name="Heading 3" xfId="155" xr:uid="{00000000-0005-0000-0000-0000D2000000}"/>
    <cellStyle name="Heading 3 2" xfId="156" xr:uid="{00000000-0005-0000-0000-0000D3000000}"/>
    <cellStyle name="Heading 4" xfId="157" xr:uid="{00000000-0005-0000-0000-0000D4000000}"/>
    <cellStyle name="Heading 4 2" xfId="158" xr:uid="{00000000-0005-0000-0000-0000D5000000}"/>
    <cellStyle name="HeadingTable" xfId="159" xr:uid="{00000000-0005-0000-0000-0000D6000000}"/>
    <cellStyle name="highlightExposure" xfId="160" xr:uid="{00000000-0005-0000-0000-0000D7000000}"/>
    <cellStyle name="highlightText" xfId="161" xr:uid="{00000000-0005-0000-0000-0000D8000000}"/>
    <cellStyle name="Hipervínculo 2" xfId="162" xr:uid="{00000000-0005-0000-0000-0000D9000000}"/>
    <cellStyle name="Hivatkozott cella" xfId="163" xr:uid="{00000000-0005-0000-0000-0000DA000000}"/>
    <cellStyle name="Hyperlink 2" xfId="164" xr:uid="{00000000-0005-0000-0000-0000DB000000}"/>
    <cellStyle name="Hyperlink 3" xfId="165" xr:uid="{00000000-0005-0000-0000-0000DC000000}"/>
    <cellStyle name="Hyperlink 3 2" xfId="166" xr:uid="{00000000-0005-0000-0000-0000DD000000}"/>
    <cellStyle name="Hyperlink_20090914_1805 Meneau_COREP ON COREP amendments (GSD) + FR" xfId="355" xr:uid="{00000000-0005-0000-0000-0000DE000000}"/>
    <cellStyle name="Incorrecto" xfId="167" xr:uid="{00000000-0005-0000-0000-0000DF000000}"/>
    <cellStyle name="Input 2" xfId="168" xr:uid="{00000000-0005-0000-0000-0000E0000000}"/>
    <cellStyle name="inputExposure" xfId="169" xr:uid="{00000000-0005-0000-0000-0000E1000000}"/>
    <cellStyle name="Jegyzet" xfId="170" xr:uid="{00000000-0005-0000-0000-0000E2000000}"/>
    <cellStyle name="Jelölőszín (1)" xfId="171" xr:uid="{00000000-0005-0000-0000-0000E3000000}"/>
    <cellStyle name="Jelölőszín (2)" xfId="172" xr:uid="{00000000-0005-0000-0000-0000E4000000}"/>
    <cellStyle name="Jelölőszín (3)" xfId="173" xr:uid="{00000000-0005-0000-0000-0000E5000000}"/>
    <cellStyle name="Jelölőszín (4)" xfId="174" xr:uid="{00000000-0005-0000-0000-0000E6000000}"/>
    <cellStyle name="Jelölőszín (5)" xfId="175" xr:uid="{00000000-0005-0000-0000-0000E7000000}"/>
    <cellStyle name="Jelölőszín (6)" xfId="176" xr:uid="{00000000-0005-0000-0000-0000E8000000}"/>
    <cellStyle name="Jó" xfId="177" xr:uid="{00000000-0005-0000-0000-0000E9000000}"/>
    <cellStyle name="Kimenet" xfId="178" xr:uid="{00000000-0005-0000-0000-0000EA000000}"/>
    <cellStyle name="Komma" xfId="1" builtinId="3"/>
    <cellStyle name="Komma 2" xfId="179" xr:uid="{00000000-0005-0000-0000-0000EC000000}"/>
    <cellStyle name="Komma 3" xfId="360" xr:uid="{00000000-0005-0000-0000-0000ED000000}"/>
    <cellStyle name="Komma 4" xfId="4" xr:uid="{00000000-0005-0000-0000-0000EE000000}"/>
    <cellStyle name="Lien hypertexte 2" xfId="180" xr:uid="{00000000-0005-0000-0000-0000EF000000}"/>
    <cellStyle name="Lien hypertexte 3" xfId="181" xr:uid="{00000000-0005-0000-0000-0000F0000000}"/>
    <cellStyle name="Link" xfId="390" builtinId="8"/>
    <cellStyle name="Linked Cell" xfId="182" xr:uid="{00000000-0005-0000-0000-0000F2000000}"/>
    <cellStyle name="Linked Cell 2" xfId="183" xr:uid="{00000000-0005-0000-0000-0000F3000000}"/>
    <cellStyle name="Magyarázó szöveg" xfId="184" xr:uid="{00000000-0005-0000-0000-0000F4000000}"/>
    <cellStyle name="Millares 2" xfId="185" xr:uid="{00000000-0005-0000-0000-0000F5000000}"/>
    <cellStyle name="Millares 2 2" xfId="186" xr:uid="{00000000-0005-0000-0000-0000F6000000}"/>
    <cellStyle name="Millares 3" xfId="187" xr:uid="{00000000-0005-0000-0000-0000F7000000}"/>
    <cellStyle name="Millares 3 2" xfId="188" xr:uid="{00000000-0005-0000-0000-0000F8000000}"/>
    <cellStyle name="Navadno_List1" xfId="189" xr:uid="{00000000-0005-0000-0000-0000F9000000}"/>
    <cellStyle name="Neutral 2" xfId="190" xr:uid="{00000000-0005-0000-0000-0000FA000000}"/>
    <cellStyle name="Normal" xfId="0" builtinId="0"/>
    <cellStyle name="Normal 10" xfId="7" xr:uid="{00000000-0005-0000-0000-0000FC000000}"/>
    <cellStyle name="Normal 11" xfId="342" xr:uid="{00000000-0005-0000-0000-0000FD000000}"/>
    <cellStyle name="Normal 12" xfId="3" xr:uid="{00000000-0005-0000-0000-0000FE000000}"/>
    <cellStyle name="Normal 2" xfId="191" xr:uid="{00000000-0005-0000-0000-0000FF000000}"/>
    <cellStyle name="Normal 2 2" xfId="192" xr:uid="{00000000-0005-0000-0000-000000010000}"/>
    <cellStyle name="Normal 2 2 2" xfId="193" xr:uid="{00000000-0005-0000-0000-000001010000}"/>
    <cellStyle name="Normal 2 2 3" xfId="194" xr:uid="{00000000-0005-0000-0000-000002010000}"/>
    <cellStyle name="Normal 2 2 3 2" xfId="195" xr:uid="{00000000-0005-0000-0000-000003010000}"/>
    <cellStyle name="Normal 2 2_COREP GL04rev3" xfId="196" xr:uid="{00000000-0005-0000-0000-000004010000}"/>
    <cellStyle name="Normal 2 3" xfId="197" xr:uid="{00000000-0005-0000-0000-000005010000}"/>
    <cellStyle name="Normal 2 5" xfId="198" xr:uid="{00000000-0005-0000-0000-000006010000}"/>
    <cellStyle name="Normal 2 5 2" xfId="356" xr:uid="{00000000-0005-0000-0000-000007010000}"/>
    <cellStyle name="Normal 2_~0149226" xfId="199" xr:uid="{00000000-0005-0000-0000-000008010000}"/>
    <cellStyle name="Normal 3" xfId="200" xr:uid="{00000000-0005-0000-0000-000009010000}"/>
    <cellStyle name="Normal 3 2" xfId="201" xr:uid="{00000000-0005-0000-0000-00000A010000}"/>
    <cellStyle name="Normal 3 3" xfId="202" xr:uid="{00000000-0005-0000-0000-00000B010000}"/>
    <cellStyle name="Normal 3 4" xfId="203" xr:uid="{00000000-0005-0000-0000-00000C010000}"/>
    <cellStyle name="Normal 3 4 2" xfId="325" xr:uid="{00000000-0005-0000-0000-00000D010000}"/>
    <cellStyle name="Normal 3_~1520012" xfId="204" xr:uid="{00000000-0005-0000-0000-00000E010000}"/>
    <cellStyle name="Normal 4" xfId="205" xr:uid="{00000000-0005-0000-0000-00000F010000}"/>
    <cellStyle name="Normal 4 2" xfId="206" xr:uid="{00000000-0005-0000-0000-000010010000}"/>
    <cellStyle name="Normal 4 2 2" xfId="376" xr:uid="{00000000-0005-0000-0000-000011010000}"/>
    <cellStyle name="Normal 4 3" xfId="326" xr:uid="{00000000-0005-0000-0000-000012010000}"/>
    <cellStyle name="Normal 4 4" xfId="357" xr:uid="{00000000-0005-0000-0000-000013010000}"/>
    <cellStyle name="Normal 4_Ark2" xfId="207" xr:uid="{00000000-0005-0000-0000-000014010000}"/>
    <cellStyle name="Normal 5" xfId="208" xr:uid="{00000000-0005-0000-0000-000015010000}"/>
    <cellStyle name="Normal 5 2" xfId="209" xr:uid="{00000000-0005-0000-0000-000016010000}"/>
    <cellStyle name="Normal 5 3" xfId="358" xr:uid="{00000000-0005-0000-0000-000017010000}"/>
    <cellStyle name="Normal 5_20130128_ITS on reporting_Annex I_CA" xfId="210" xr:uid="{00000000-0005-0000-0000-000018010000}"/>
    <cellStyle name="Normal 6" xfId="211" xr:uid="{00000000-0005-0000-0000-000019010000}"/>
    <cellStyle name="Normal 7" xfId="212" xr:uid="{00000000-0005-0000-0000-00001A010000}"/>
    <cellStyle name="Normal 7 2" xfId="213" xr:uid="{00000000-0005-0000-0000-00001B010000}"/>
    <cellStyle name="Normal 8" xfId="214" xr:uid="{00000000-0005-0000-0000-00001C010000}"/>
    <cellStyle name="Normal 9" xfId="215" xr:uid="{00000000-0005-0000-0000-00001D010000}"/>
    <cellStyle name="Normal 9 2" xfId="361" xr:uid="{00000000-0005-0000-0000-00001E010000}"/>
    <cellStyle name="Normale_2011 04 14 Templates for stress test_bcl" xfId="216" xr:uid="{00000000-0005-0000-0000-00001F010000}"/>
    <cellStyle name="Notas" xfId="217" xr:uid="{00000000-0005-0000-0000-000020010000}"/>
    <cellStyle name="Note" xfId="218" xr:uid="{00000000-0005-0000-0000-000021010000}"/>
    <cellStyle name="Note 2" xfId="219" xr:uid="{00000000-0005-0000-0000-000022010000}"/>
    <cellStyle name="Note 2 2" xfId="327" xr:uid="{00000000-0005-0000-0000-000023010000}"/>
    <cellStyle name="Note 2 3" xfId="359" xr:uid="{00000000-0005-0000-0000-000024010000}"/>
    <cellStyle name="Note 3" xfId="220" xr:uid="{00000000-0005-0000-0000-000025010000}"/>
    <cellStyle name="Note 3 2" xfId="328" xr:uid="{00000000-0005-0000-0000-000026010000}"/>
    <cellStyle name="Note 4" xfId="377" xr:uid="{00000000-0005-0000-0000-000027010000}"/>
    <cellStyle name="Output 2" xfId="221" xr:uid="{00000000-0005-0000-0000-000028010000}"/>
    <cellStyle name="Percent 2" xfId="222" xr:uid="{00000000-0005-0000-0000-000029010000}"/>
    <cellStyle name="Porcentual 2" xfId="223" xr:uid="{00000000-0005-0000-0000-00002A010000}"/>
    <cellStyle name="Porcentual 2 2" xfId="224" xr:uid="{00000000-0005-0000-0000-00002B010000}"/>
    <cellStyle name="Porcentual 2 2 2" xfId="330" xr:uid="{00000000-0005-0000-0000-00002C010000}"/>
    <cellStyle name="Porcentual 2 3" xfId="329" xr:uid="{00000000-0005-0000-0000-00002D010000}"/>
    <cellStyle name="Procent" xfId="2" builtinId="5"/>
    <cellStyle name="Procent 2" xfId="225" xr:uid="{00000000-0005-0000-0000-00002F010000}"/>
    <cellStyle name="Procent 3" xfId="389" xr:uid="{00000000-0005-0000-0000-000030010000}"/>
    <cellStyle name="Procent 4" xfId="5" xr:uid="{00000000-0005-0000-0000-000031010000}"/>
    <cellStyle name="Processing Cell" xfId="226" xr:uid="{00000000-0005-0000-0000-000032010000}"/>
    <cellStyle name="Prozent 2" xfId="227" xr:uid="{00000000-0005-0000-0000-000033010000}"/>
    <cellStyle name="Prozent 2 2" xfId="331" xr:uid="{00000000-0005-0000-0000-000034010000}"/>
    <cellStyle name="Rossz" xfId="228" xr:uid="{00000000-0005-0000-0000-000035010000}"/>
    <cellStyle name="Salida" xfId="229" xr:uid="{00000000-0005-0000-0000-000036010000}"/>
    <cellStyle name="SAS FM Client calculated data cell (data entry table)" xfId="230" xr:uid="{00000000-0005-0000-0000-000037010000}"/>
    <cellStyle name="SAS FM Client calculated data cell (data entry table) 2" xfId="231" xr:uid="{00000000-0005-0000-0000-000038010000}"/>
    <cellStyle name="SAS FM Client calculated data cell (data entry table) 2 2" xfId="378" xr:uid="{00000000-0005-0000-0000-000039010000}"/>
    <cellStyle name="SAS FM Client calculated data cell (data entry table) 3" xfId="332" xr:uid="{00000000-0005-0000-0000-00003A010000}"/>
    <cellStyle name="SAS FM Client calculated data cell (data entry table)_Ark2" xfId="232" xr:uid="{00000000-0005-0000-0000-00003B010000}"/>
    <cellStyle name="SAS FM Client calculated data cell (read only table)" xfId="233" xr:uid="{00000000-0005-0000-0000-00003C010000}"/>
    <cellStyle name="SAS FM Client calculated data cell (read only table) 2" xfId="234" xr:uid="{00000000-0005-0000-0000-00003D010000}"/>
    <cellStyle name="SAS FM Client calculated data cell (read only table) 2 2" xfId="379" xr:uid="{00000000-0005-0000-0000-00003E010000}"/>
    <cellStyle name="SAS FM Client calculated data cell (read only table) 3" xfId="333" xr:uid="{00000000-0005-0000-0000-00003F010000}"/>
    <cellStyle name="SAS FM Client calculated data cell (read only table)_Ark2" xfId="235" xr:uid="{00000000-0005-0000-0000-000040010000}"/>
    <cellStyle name="SAS FM Column drillable header" xfId="236" xr:uid="{00000000-0005-0000-0000-000041010000}"/>
    <cellStyle name="SAS FM Column header" xfId="237" xr:uid="{00000000-0005-0000-0000-000042010000}"/>
    <cellStyle name="SAS FM Drill path" xfId="238" xr:uid="{00000000-0005-0000-0000-000043010000}"/>
    <cellStyle name="SAS FM Invalid data cell" xfId="239" xr:uid="{00000000-0005-0000-0000-000044010000}"/>
    <cellStyle name="SAS FM Invalid data cell 2" xfId="240" xr:uid="{00000000-0005-0000-0000-000045010000}"/>
    <cellStyle name="SAS FM Invalid data cell 2 2" xfId="380" xr:uid="{00000000-0005-0000-0000-000046010000}"/>
    <cellStyle name="SAS FM Invalid data cell 3" xfId="334" xr:uid="{00000000-0005-0000-0000-000047010000}"/>
    <cellStyle name="SAS FM Invalid data cell_Ark2" xfId="241" xr:uid="{00000000-0005-0000-0000-000048010000}"/>
    <cellStyle name="SAS FM Label Blue" xfId="242" xr:uid="{00000000-0005-0000-0000-000049010000}"/>
    <cellStyle name="SAS FM Label Green" xfId="243" xr:uid="{00000000-0005-0000-0000-00004A010000}"/>
    <cellStyle name="SAS FM Label Yellow" xfId="244" xr:uid="{00000000-0005-0000-0000-00004B010000}"/>
    <cellStyle name="SAS FM No query data cell" xfId="245" xr:uid="{00000000-0005-0000-0000-00004C010000}"/>
    <cellStyle name="SAS FM No query data cell 2" xfId="246" xr:uid="{00000000-0005-0000-0000-00004D010000}"/>
    <cellStyle name="SAS FM No query data cell 2 2" xfId="381" xr:uid="{00000000-0005-0000-0000-00004E010000}"/>
    <cellStyle name="SAS FM No query data cell 3" xfId="335" xr:uid="{00000000-0005-0000-0000-00004F010000}"/>
    <cellStyle name="SAS FM No query data cell_Ark2" xfId="247" xr:uid="{00000000-0005-0000-0000-000050010000}"/>
    <cellStyle name="SAS FM Protected member data cell" xfId="248" xr:uid="{00000000-0005-0000-0000-000051010000}"/>
    <cellStyle name="SAS FM Protected member data cell 2" xfId="249" xr:uid="{00000000-0005-0000-0000-000052010000}"/>
    <cellStyle name="SAS FM Protected member data cell 2 2" xfId="382" xr:uid="{00000000-0005-0000-0000-000053010000}"/>
    <cellStyle name="SAS FM Protected member data cell 3" xfId="336" xr:uid="{00000000-0005-0000-0000-000054010000}"/>
    <cellStyle name="SAS FM Protected member data cell_Ark2" xfId="250" xr:uid="{00000000-0005-0000-0000-000055010000}"/>
    <cellStyle name="SAS FM Read-only data cell (data entry table)" xfId="251" xr:uid="{00000000-0005-0000-0000-000056010000}"/>
    <cellStyle name="SAS FM Read-only data cell (data entry table) 2" xfId="252" xr:uid="{00000000-0005-0000-0000-000057010000}"/>
    <cellStyle name="SAS FM Read-only data cell (data entry table) 2 2" xfId="383" xr:uid="{00000000-0005-0000-0000-000058010000}"/>
    <cellStyle name="SAS FM Read-only data cell (data entry table) 3" xfId="337" xr:uid="{00000000-0005-0000-0000-000059010000}"/>
    <cellStyle name="SAS FM Read-only data cell (data entry table)_Ark2" xfId="253" xr:uid="{00000000-0005-0000-0000-00005A010000}"/>
    <cellStyle name="SAS FM Read-only data cell (read-only table)" xfId="254" xr:uid="{00000000-0005-0000-0000-00005B010000}"/>
    <cellStyle name="SAS FM Read-only data cell (read-only table) 2" xfId="255" xr:uid="{00000000-0005-0000-0000-00005C010000}"/>
    <cellStyle name="SAS FM Read-only data cell (read-only table) 2 2" xfId="384" xr:uid="{00000000-0005-0000-0000-00005D010000}"/>
    <cellStyle name="SAS FM Read-only data cell (read-only table) 3" xfId="338" xr:uid="{00000000-0005-0000-0000-00005E010000}"/>
    <cellStyle name="SAS FM Read-only data cell (read-only table)_Ark2" xfId="256" xr:uid="{00000000-0005-0000-0000-00005F010000}"/>
    <cellStyle name="SAS FM Row drillable header" xfId="257" xr:uid="{00000000-0005-0000-0000-000060010000}"/>
    <cellStyle name="SAS FM Row header" xfId="258" xr:uid="{00000000-0005-0000-0000-000061010000}"/>
    <cellStyle name="SAS FM Slicers" xfId="259" xr:uid="{00000000-0005-0000-0000-000062010000}"/>
    <cellStyle name="SAS FM Supplemented member data cell" xfId="260" xr:uid="{00000000-0005-0000-0000-000063010000}"/>
    <cellStyle name="SAS FM Supplemented member data cell 2" xfId="261" xr:uid="{00000000-0005-0000-0000-000064010000}"/>
    <cellStyle name="SAS FM Supplemented member data cell 2 2" xfId="385" xr:uid="{00000000-0005-0000-0000-000065010000}"/>
    <cellStyle name="SAS FM Supplemented member data cell 3" xfId="339" xr:uid="{00000000-0005-0000-0000-000066010000}"/>
    <cellStyle name="SAS FM Supplemented member data cell_Ark2" xfId="262" xr:uid="{00000000-0005-0000-0000-000067010000}"/>
    <cellStyle name="SAS FM Writeable data cell" xfId="263" xr:uid="{00000000-0005-0000-0000-000068010000}"/>
    <cellStyle name="SAS FM Writeable data cell 2" xfId="264" xr:uid="{00000000-0005-0000-0000-000069010000}"/>
    <cellStyle name="SAS FM Writeable data cell 2 2" xfId="386" xr:uid="{00000000-0005-0000-0000-00006A010000}"/>
    <cellStyle name="SAS FM Writeable data cell 3" xfId="340" xr:uid="{00000000-0005-0000-0000-00006B010000}"/>
    <cellStyle name="SAS FM Writeable data cell_Ark2" xfId="265" xr:uid="{00000000-0005-0000-0000-00006C010000}"/>
    <cellStyle name="Semleges" xfId="266" xr:uid="{00000000-0005-0000-0000-00006D010000}"/>
    <cellStyle name="showExposure" xfId="267" xr:uid="{00000000-0005-0000-0000-00006E010000}"/>
    <cellStyle name="Standard 2" xfId="268" xr:uid="{00000000-0005-0000-0000-00006F010000}"/>
    <cellStyle name="Standard 3" xfId="6" xr:uid="{00000000-0005-0000-0000-000070010000}"/>
    <cellStyle name="Standard 3 2" xfId="269" xr:uid="{00000000-0005-0000-0000-000071010000}"/>
    <cellStyle name="Standard 3 2 2" xfId="341" xr:uid="{00000000-0005-0000-0000-000072010000}"/>
    <cellStyle name="Standard 4" xfId="270" xr:uid="{00000000-0005-0000-0000-000073010000}"/>
    <cellStyle name="Standard 6" xfId="271" xr:uid="{00000000-0005-0000-0000-000074010000}"/>
    <cellStyle name="Standard_20100129_1559 Jentsch_COREP ON 20100129 COREP preliminary proposal_CR SA" xfId="272" xr:uid="{00000000-0005-0000-0000-000075010000}"/>
    <cellStyle name="Számítás" xfId="273" xr:uid="{00000000-0005-0000-0000-000076010000}"/>
    <cellStyle name="TemplateCollectionStyle" xfId="274" xr:uid="{00000000-0005-0000-0000-000077010000}"/>
    <cellStyle name="Texto de advertencia" xfId="275" xr:uid="{00000000-0005-0000-0000-000078010000}"/>
    <cellStyle name="Texto explicativo" xfId="276" xr:uid="{00000000-0005-0000-0000-000079010000}"/>
    <cellStyle name="Title" xfId="277" xr:uid="{00000000-0005-0000-0000-00007A010000}"/>
    <cellStyle name="Title 2" xfId="278" xr:uid="{00000000-0005-0000-0000-00007B010000}"/>
    <cellStyle name="Title2" xfId="279" xr:uid="{00000000-0005-0000-0000-00007C010000}"/>
    <cellStyle name="Título" xfId="280" xr:uid="{00000000-0005-0000-0000-00007D010000}"/>
    <cellStyle name="Título 1" xfId="281" xr:uid="{00000000-0005-0000-0000-00007E010000}"/>
    <cellStyle name="Título 2" xfId="282" xr:uid="{00000000-0005-0000-0000-00007F010000}"/>
    <cellStyle name="Título 3" xfId="283" xr:uid="{00000000-0005-0000-0000-000080010000}"/>
    <cellStyle name="Título_20091015 DE_Proposed amendments to CR SEC_MKR" xfId="284" xr:uid="{00000000-0005-0000-0000-000081010000}"/>
    <cellStyle name="Total 2" xfId="285" xr:uid="{00000000-0005-0000-0000-000082010000}"/>
    <cellStyle name="Warning Text" xfId="286" xr:uid="{00000000-0005-0000-0000-000083010000}"/>
    <cellStyle name="Warning Text 2" xfId="287" xr:uid="{00000000-0005-0000-0000-000084010000}"/>
    <cellStyle name="Warning Text_Ark3" xfId="387" xr:uid="{00000000-0005-0000-0000-000085010000}"/>
    <cellStyle name="Összesen" xfId="288" xr:uid="{00000000-0005-0000-0000-000086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_rels/drawing58.xml.rels><?xml version="1.0" encoding="UTF-8" standalone="yes"?>
<Relationships xmlns="http://schemas.openxmlformats.org/package/2006/relationships"><Relationship Id="rId1" Type="http://schemas.openxmlformats.org/officeDocument/2006/relationships/image" Target="../media/image1.png"/></Relationships>
</file>

<file path=xl/drawings/_rels/drawing59.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0.xml.rels><?xml version="1.0" encoding="UTF-8" standalone="yes"?>
<Relationships xmlns="http://schemas.openxmlformats.org/package/2006/relationships"><Relationship Id="rId1" Type="http://schemas.openxmlformats.org/officeDocument/2006/relationships/image" Target="../media/image1.png"/></Relationships>
</file>

<file path=xl/drawings/_rels/drawing61.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390525</xdr:colOff>
      <xdr:row>4</xdr:row>
      <xdr:rowOff>66675</xdr:rowOff>
    </xdr:from>
    <xdr:to>
      <xdr:col>8</xdr:col>
      <xdr:colOff>361950</xdr:colOff>
      <xdr:row>8</xdr:row>
      <xdr:rowOff>9525</xdr:rowOff>
    </xdr:to>
    <xdr:pic>
      <xdr:nvPicPr>
        <xdr:cNvPr id="2" name="Billede 1">
          <a:extLst>
            <a:ext uri="{FF2B5EF4-FFF2-40B4-BE49-F238E27FC236}">
              <a16:creationId xmlns:a16="http://schemas.microsoft.com/office/drawing/2014/main" id="{D9DA4752-4239-4005-9BAC-1CF173A68C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600075"/>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1266825</xdr:colOff>
      <xdr:row>0</xdr:row>
      <xdr:rowOff>133350</xdr:rowOff>
    </xdr:from>
    <xdr:to>
      <xdr:col>2</xdr:col>
      <xdr:colOff>457200</xdr:colOff>
      <xdr:row>3</xdr:row>
      <xdr:rowOff>38100</xdr:rowOff>
    </xdr:to>
    <xdr:pic>
      <xdr:nvPicPr>
        <xdr:cNvPr id="2" name="Billede 1">
          <a:extLst>
            <a:ext uri="{FF2B5EF4-FFF2-40B4-BE49-F238E27FC236}">
              <a16:creationId xmlns:a16="http://schemas.microsoft.com/office/drawing/2014/main" id="{70A5A5B5-6B1E-4767-B87F-3CD1EF8C0F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26D07EE9-3432-4C04-9E92-418BC8FA02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2D450824-E360-4B8A-BF2A-45EB97B8C0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50A869FC-4A01-4A61-903F-3A2508B91F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F57292FE-C869-4249-B105-0D69C3D7B1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4</xdr:col>
      <xdr:colOff>200025</xdr:colOff>
      <xdr:row>3</xdr:row>
      <xdr:rowOff>38100</xdr:rowOff>
    </xdr:to>
    <xdr:pic>
      <xdr:nvPicPr>
        <xdr:cNvPr id="2" name="Billede 1">
          <a:extLst>
            <a:ext uri="{FF2B5EF4-FFF2-40B4-BE49-F238E27FC236}">
              <a16:creationId xmlns:a16="http://schemas.microsoft.com/office/drawing/2014/main" id="{7EF81831-DB12-4767-AD3D-FF5DD7FD2A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4163135F-5F31-4439-8A37-CC5F65CEE7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64B11374-3DED-4F9E-BF40-2BBD310554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8C2B3245-A778-4D94-A8DB-055C954B79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FF5C5E96-2FB1-4511-9FDE-28CD243224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4724400</xdr:colOff>
      <xdr:row>1</xdr:row>
      <xdr:rowOff>19050</xdr:rowOff>
    </xdr:from>
    <xdr:to>
      <xdr:col>4</xdr:col>
      <xdr:colOff>38100</xdr:colOff>
      <xdr:row>3</xdr:row>
      <xdr:rowOff>133350</xdr:rowOff>
    </xdr:to>
    <xdr:pic>
      <xdr:nvPicPr>
        <xdr:cNvPr id="4" name="Billede 3">
          <a:extLst>
            <a:ext uri="{FF2B5EF4-FFF2-40B4-BE49-F238E27FC236}">
              <a16:creationId xmlns:a16="http://schemas.microsoft.com/office/drawing/2014/main" id="{7ACC8003-A72A-47D1-BF8A-9837FF17D1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200025"/>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397B3A39-4070-44DD-9015-597103FBCF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A9489CAD-341F-4D11-A361-05EDC73AFE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7498DE3A-FCB7-4268-9BF3-6EF68BA738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FE5FEFE0-8009-4012-A442-7AABE58AAA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E2E01895-ADD8-40A7-831E-CEDA24FC5F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63DB9BD1-EF75-44EB-9089-C94C2FA379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5183E668-3C77-4374-8872-F66DA91F96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0FF4272B-1E42-4E36-90B0-59F0093FEB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474E985B-0973-4D31-9644-E1B61354CE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D0B97FF9-0708-446B-9716-80377CD64C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8E7A3D1D-1CFA-4737-B39C-95C473CCF7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2</xdr:col>
      <xdr:colOff>552450</xdr:colOff>
      <xdr:row>3</xdr:row>
      <xdr:rowOff>38100</xdr:rowOff>
    </xdr:to>
    <xdr:pic>
      <xdr:nvPicPr>
        <xdr:cNvPr id="2" name="Billede 1">
          <a:extLst>
            <a:ext uri="{FF2B5EF4-FFF2-40B4-BE49-F238E27FC236}">
              <a16:creationId xmlns:a16="http://schemas.microsoft.com/office/drawing/2014/main" id="{56B1EA31-CAC7-4CF6-945D-38719B14B3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74710306-71D1-4ED8-ADC2-F2BF3EA3D3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35CD58DB-80D0-42EF-806E-4A80C0E822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1266825</xdr:colOff>
      <xdr:row>0</xdr:row>
      <xdr:rowOff>133350</xdr:rowOff>
    </xdr:from>
    <xdr:to>
      <xdr:col>2</xdr:col>
      <xdr:colOff>209550</xdr:colOff>
      <xdr:row>3</xdr:row>
      <xdr:rowOff>38100</xdr:rowOff>
    </xdr:to>
    <xdr:pic>
      <xdr:nvPicPr>
        <xdr:cNvPr id="2" name="Billede 1">
          <a:extLst>
            <a:ext uri="{FF2B5EF4-FFF2-40B4-BE49-F238E27FC236}">
              <a16:creationId xmlns:a16="http://schemas.microsoft.com/office/drawing/2014/main" id="{AE9F4842-20B4-4C43-91C5-5CFF241515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724F3647-988A-446E-92E5-5332D4A670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3</xdr:col>
      <xdr:colOff>66675</xdr:colOff>
      <xdr:row>3</xdr:row>
      <xdr:rowOff>38100</xdr:rowOff>
    </xdr:to>
    <xdr:pic>
      <xdr:nvPicPr>
        <xdr:cNvPr id="2" name="Billede 1">
          <a:extLst>
            <a:ext uri="{FF2B5EF4-FFF2-40B4-BE49-F238E27FC236}">
              <a16:creationId xmlns:a16="http://schemas.microsoft.com/office/drawing/2014/main" id="{21AD2821-EA74-49B7-9155-C2DA1991E8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1B52C97E-637B-4411-9345-95A823F0E9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1266825</xdr:colOff>
      <xdr:row>0</xdr:row>
      <xdr:rowOff>133350</xdr:rowOff>
    </xdr:from>
    <xdr:to>
      <xdr:col>2</xdr:col>
      <xdr:colOff>190500</xdr:colOff>
      <xdr:row>3</xdr:row>
      <xdr:rowOff>38100</xdr:rowOff>
    </xdr:to>
    <xdr:pic>
      <xdr:nvPicPr>
        <xdr:cNvPr id="2" name="Billede 1">
          <a:extLst>
            <a:ext uri="{FF2B5EF4-FFF2-40B4-BE49-F238E27FC236}">
              <a16:creationId xmlns:a16="http://schemas.microsoft.com/office/drawing/2014/main" id="{AFF76CE3-FC7A-4AB4-8A4D-CA0BD8EA9E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1266825</xdr:colOff>
      <xdr:row>0</xdr:row>
      <xdr:rowOff>133350</xdr:rowOff>
    </xdr:from>
    <xdr:to>
      <xdr:col>2</xdr:col>
      <xdr:colOff>447675</xdr:colOff>
      <xdr:row>3</xdr:row>
      <xdr:rowOff>38100</xdr:rowOff>
    </xdr:to>
    <xdr:pic>
      <xdr:nvPicPr>
        <xdr:cNvPr id="2" name="Billede 1">
          <a:extLst>
            <a:ext uri="{FF2B5EF4-FFF2-40B4-BE49-F238E27FC236}">
              <a16:creationId xmlns:a16="http://schemas.microsoft.com/office/drawing/2014/main" id="{BA7DF192-96FC-4A23-A477-0808193B97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F6789F68-FCF6-4178-A800-4F097C9462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11" name="Billede 10">
          <a:extLst>
            <a:ext uri="{FF2B5EF4-FFF2-40B4-BE49-F238E27FC236}">
              <a16:creationId xmlns:a16="http://schemas.microsoft.com/office/drawing/2014/main" id="{194561C4-0D19-4BB7-9E26-73D37A30B6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5561BA9F-953D-4147-B5E4-84877F559E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79D8E06D-ADAA-4CB6-BEB0-F8D13BAFDD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2</xdr:col>
      <xdr:colOff>552450</xdr:colOff>
      <xdr:row>3</xdr:row>
      <xdr:rowOff>38100</xdr:rowOff>
    </xdr:to>
    <xdr:pic>
      <xdr:nvPicPr>
        <xdr:cNvPr id="2" name="Billede 1">
          <a:extLst>
            <a:ext uri="{FF2B5EF4-FFF2-40B4-BE49-F238E27FC236}">
              <a16:creationId xmlns:a16="http://schemas.microsoft.com/office/drawing/2014/main" id="{2C2BEF26-CFA3-4A3A-9338-88B7FA26CA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3</xdr:col>
      <xdr:colOff>238125</xdr:colOff>
      <xdr:row>3</xdr:row>
      <xdr:rowOff>38100</xdr:rowOff>
    </xdr:to>
    <xdr:pic>
      <xdr:nvPicPr>
        <xdr:cNvPr id="2" name="Billede 1">
          <a:extLst>
            <a:ext uri="{FF2B5EF4-FFF2-40B4-BE49-F238E27FC236}">
              <a16:creationId xmlns:a16="http://schemas.microsoft.com/office/drawing/2014/main" id="{544E383D-C10B-468C-AD5A-F6960DE622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36AC13EE-B3A7-4230-BE9B-3FF0EDD6F9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2</xdr:col>
      <xdr:colOff>47625</xdr:colOff>
      <xdr:row>3</xdr:row>
      <xdr:rowOff>38100</xdr:rowOff>
    </xdr:to>
    <xdr:pic>
      <xdr:nvPicPr>
        <xdr:cNvPr id="2" name="Billede 1">
          <a:extLst>
            <a:ext uri="{FF2B5EF4-FFF2-40B4-BE49-F238E27FC236}">
              <a16:creationId xmlns:a16="http://schemas.microsoft.com/office/drawing/2014/main" id="{FC3B10CD-53C6-4590-987E-74AEA5725B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7B5E964F-CB4F-4EBB-9CCA-5DD78FDAC8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7DC8E82C-6E50-4BED-A148-2084E6A3F8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C373C0B5-4978-4554-BD01-FF0BC10982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2</xdr:col>
      <xdr:colOff>514350</xdr:colOff>
      <xdr:row>3</xdr:row>
      <xdr:rowOff>38100</xdr:rowOff>
    </xdr:to>
    <xdr:pic>
      <xdr:nvPicPr>
        <xdr:cNvPr id="2" name="Billede 1">
          <a:extLst>
            <a:ext uri="{FF2B5EF4-FFF2-40B4-BE49-F238E27FC236}">
              <a16:creationId xmlns:a16="http://schemas.microsoft.com/office/drawing/2014/main" id="{2F9A5299-D3C0-4DA3-9B37-A775A234D9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3" name="Billede 2">
          <a:extLst>
            <a:ext uri="{FF2B5EF4-FFF2-40B4-BE49-F238E27FC236}">
              <a16:creationId xmlns:a16="http://schemas.microsoft.com/office/drawing/2014/main" id="{7471D4C4-E835-4FA1-97D9-3A12F46191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F9D1D4E9-6DC6-400A-A9B2-B17C7168A6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2</xdr:col>
      <xdr:colOff>1866900</xdr:colOff>
      <xdr:row>3</xdr:row>
      <xdr:rowOff>38100</xdr:rowOff>
    </xdr:to>
    <xdr:pic>
      <xdr:nvPicPr>
        <xdr:cNvPr id="2" name="Billede 1">
          <a:extLst>
            <a:ext uri="{FF2B5EF4-FFF2-40B4-BE49-F238E27FC236}">
              <a16:creationId xmlns:a16="http://schemas.microsoft.com/office/drawing/2014/main" id="{DD3C6AA1-E174-4666-8A4E-EF7892D157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4CA75580-1FCB-4FE2-9CA9-0C37C5A0BC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2</xdr:col>
      <xdr:colOff>866775</xdr:colOff>
      <xdr:row>3</xdr:row>
      <xdr:rowOff>38100</xdr:rowOff>
    </xdr:to>
    <xdr:pic>
      <xdr:nvPicPr>
        <xdr:cNvPr id="2" name="Billede 1">
          <a:extLst>
            <a:ext uri="{FF2B5EF4-FFF2-40B4-BE49-F238E27FC236}">
              <a16:creationId xmlns:a16="http://schemas.microsoft.com/office/drawing/2014/main" id="{C0BA71BB-A15F-4ABA-A20D-862832EDDB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2</xdr:col>
      <xdr:colOff>1123950</xdr:colOff>
      <xdr:row>3</xdr:row>
      <xdr:rowOff>38100</xdr:rowOff>
    </xdr:to>
    <xdr:pic>
      <xdr:nvPicPr>
        <xdr:cNvPr id="2" name="Billede 1">
          <a:extLst>
            <a:ext uri="{FF2B5EF4-FFF2-40B4-BE49-F238E27FC236}">
              <a16:creationId xmlns:a16="http://schemas.microsoft.com/office/drawing/2014/main" id="{99A8714C-1F8C-4815-A0E6-E4DB11436A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BDF08451-2EAE-4288-9E36-B212569D8B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F759B157-CECE-4B8A-95D8-E59919C0B8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2</xdr:col>
      <xdr:colOff>171450</xdr:colOff>
      <xdr:row>3</xdr:row>
      <xdr:rowOff>38100</xdr:rowOff>
    </xdr:to>
    <xdr:pic>
      <xdr:nvPicPr>
        <xdr:cNvPr id="2" name="Billede 1">
          <a:extLst>
            <a:ext uri="{FF2B5EF4-FFF2-40B4-BE49-F238E27FC236}">
              <a16:creationId xmlns:a16="http://schemas.microsoft.com/office/drawing/2014/main" id="{0FDC31A8-1558-4086-AD08-D64FD9E56C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C5669708-3D3C-4E63-80A8-A3B553BE0E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0928B39E-DDF8-46C2-91A8-487D96537D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3" name="Billede 2">
          <a:extLst>
            <a:ext uri="{FF2B5EF4-FFF2-40B4-BE49-F238E27FC236}">
              <a16:creationId xmlns:a16="http://schemas.microsoft.com/office/drawing/2014/main" id="{75A804F8-0F42-4898-9115-3920B79821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782883C0-B7E4-4789-9FA5-5760F8D23C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3" name="Billede 2">
          <a:extLst>
            <a:ext uri="{FF2B5EF4-FFF2-40B4-BE49-F238E27FC236}">
              <a16:creationId xmlns:a16="http://schemas.microsoft.com/office/drawing/2014/main" id="{BD12F23D-641E-4279-955D-627A0E9B2E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3" name="Billede 2">
          <a:extLst>
            <a:ext uri="{FF2B5EF4-FFF2-40B4-BE49-F238E27FC236}">
              <a16:creationId xmlns:a16="http://schemas.microsoft.com/office/drawing/2014/main" id="{4B62DDF9-1F00-4909-851E-C898EE1E63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FAD050EF-61D3-462C-927D-811691C2E2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657225</xdr:colOff>
      <xdr:row>0</xdr:row>
      <xdr:rowOff>133350</xdr:rowOff>
    </xdr:from>
    <xdr:to>
      <xdr:col>1</xdr:col>
      <xdr:colOff>3676650</xdr:colOff>
      <xdr:row>3</xdr:row>
      <xdr:rowOff>38100</xdr:rowOff>
    </xdr:to>
    <xdr:pic>
      <xdr:nvPicPr>
        <xdr:cNvPr id="2" name="Billede 1">
          <a:extLst>
            <a:ext uri="{FF2B5EF4-FFF2-40B4-BE49-F238E27FC236}">
              <a16:creationId xmlns:a16="http://schemas.microsoft.com/office/drawing/2014/main" id="{E5A2C115-2AE3-4439-8C58-256C66AF56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6825" y="133350"/>
          <a:ext cx="3019425"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ontortema">
  <a:themeElements>
    <a:clrScheme name="LSB 2019">
      <a:dk1>
        <a:srgbClr val="000000"/>
      </a:dk1>
      <a:lt1>
        <a:srgbClr val="FFFFFF"/>
      </a:lt1>
      <a:dk2>
        <a:srgbClr val="5D5D62"/>
      </a:dk2>
      <a:lt2>
        <a:srgbClr val="E7E6E6"/>
      </a:lt2>
      <a:accent1>
        <a:srgbClr val="FF585D"/>
      </a:accent1>
      <a:accent2>
        <a:srgbClr val="43695B"/>
      </a:accent2>
      <a:accent3>
        <a:srgbClr val="80E0A7"/>
      </a:accent3>
      <a:accent4>
        <a:srgbClr val="003594"/>
      </a:accent4>
      <a:accent5>
        <a:srgbClr val="418FDE"/>
      </a:accent5>
      <a:accent6>
        <a:srgbClr val="F0E991"/>
      </a:accent6>
      <a:hlink>
        <a:srgbClr val="941651"/>
      </a:hlink>
      <a:folHlink>
        <a:srgbClr val="929292"/>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4.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5.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6.bin"/></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47.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48.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49.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0.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1.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2.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3.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4.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5.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8DF56-6B1D-45FF-B8D3-CDB40FE35244}">
  <sheetPr>
    <tabColor theme="5" tint="0.39997558519241921"/>
  </sheetPr>
  <dimension ref="B4:N33"/>
  <sheetViews>
    <sheetView tabSelected="1" workbookViewId="0"/>
  </sheetViews>
  <sheetFormatPr defaultRowHeight="10.5" x14ac:dyDescent="0.15"/>
  <cols>
    <col min="1" max="1" width="9.140625" style="21"/>
    <col min="2" max="2" width="32.5703125" style="21" bestFit="1" customWidth="1"/>
    <col min="3" max="3" width="22.140625" style="21" bestFit="1" customWidth="1"/>
    <col min="4" max="16384" width="9.140625" style="21"/>
  </cols>
  <sheetData>
    <row r="4" spans="2:9" x14ac:dyDescent="0.15">
      <c r="B4" s="247" t="s">
        <v>1284</v>
      </c>
      <c r="C4" s="247"/>
    </row>
    <row r="5" spans="2:9" x14ac:dyDescent="0.15">
      <c r="B5" s="21" t="s">
        <v>1235</v>
      </c>
      <c r="C5" s="21" t="s">
        <v>1074</v>
      </c>
    </row>
    <row r="6" spans="2:9" x14ac:dyDescent="0.15">
      <c r="B6" s="21" t="s">
        <v>1236</v>
      </c>
      <c r="C6" s="165">
        <v>13538530</v>
      </c>
    </row>
    <row r="7" spans="2:9" x14ac:dyDescent="0.15">
      <c r="B7" s="21" t="s">
        <v>1348</v>
      </c>
      <c r="C7" s="165" t="s">
        <v>1349</v>
      </c>
    </row>
    <row r="8" spans="2:9" x14ac:dyDescent="0.15">
      <c r="B8" s="21" t="s">
        <v>1233</v>
      </c>
      <c r="C8" s="167">
        <v>45291</v>
      </c>
    </row>
    <row r="9" spans="2:9" x14ac:dyDescent="0.15">
      <c r="B9" s="179" t="s">
        <v>1234</v>
      </c>
      <c r="C9" s="179" t="s">
        <v>1199</v>
      </c>
    </row>
    <row r="13" spans="2:9" x14ac:dyDescent="0.15">
      <c r="B13" s="246" t="s">
        <v>1285</v>
      </c>
      <c r="C13" s="246"/>
      <c r="D13" s="246"/>
      <c r="E13" s="246"/>
      <c r="F13" s="246"/>
      <c r="G13" s="246"/>
    </row>
    <row r="14" spans="2:9" ht="10.5" customHeight="1" x14ac:dyDescent="0.15">
      <c r="B14" s="248" t="s">
        <v>1469</v>
      </c>
      <c r="C14" s="248"/>
      <c r="D14" s="248"/>
      <c r="E14" s="248"/>
      <c r="F14" s="248"/>
      <c r="G14" s="248"/>
      <c r="H14" s="248"/>
      <c r="I14" s="248"/>
    </row>
    <row r="15" spans="2:9" x14ac:dyDescent="0.15">
      <c r="B15" s="249"/>
      <c r="C15" s="249"/>
      <c r="D15" s="249"/>
      <c r="E15" s="249"/>
      <c r="F15" s="249"/>
      <c r="G15" s="249"/>
      <c r="H15" s="249"/>
      <c r="I15" s="249"/>
    </row>
    <row r="16" spans="2:9" x14ac:dyDescent="0.15">
      <c r="B16" s="249"/>
      <c r="C16" s="249"/>
      <c r="D16" s="249"/>
      <c r="E16" s="249"/>
      <c r="F16" s="249"/>
      <c r="G16" s="249"/>
      <c r="H16" s="249"/>
      <c r="I16" s="249"/>
    </row>
    <row r="17" spans="2:14" x14ac:dyDescent="0.15">
      <c r="B17" s="249"/>
      <c r="C17" s="249"/>
      <c r="D17" s="249"/>
      <c r="E17" s="249"/>
      <c r="F17" s="249"/>
      <c r="G17" s="249"/>
      <c r="H17" s="249"/>
      <c r="I17" s="249"/>
    </row>
    <row r="18" spans="2:14" x14ac:dyDescent="0.15">
      <c r="B18" s="249"/>
      <c r="C18" s="249"/>
      <c r="D18" s="249"/>
      <c r="E18" s="249"/>
      <c r="F18" s="249"/>
      <c r="G18" s="249"/>
      <c r="H18" s="249"/>
      <c r="I18" s="249"/>
    </row>
    <row r="19" spans="2:14" x14ac:dyDescent="0.15">
      <c r="B19" s="249"/>
      <c r="C19" s="249"/>
      <c r="D19" s="249"/>
      <c r="E19" s="249"/>
      <c r="F19" s="249"/>
      <c r="G19" s="249"/>
      <c r="H19" s="249"/>
      <c r="I19" s="249"/>
    </row>
    <row r="20" spans="2:14" x14ac:dyDescent="0.15">
      <c r="B20" s="249"/>
      <c r="C20" s="249"/>
      <c r="D20" s="249"/>
      <c r="E20" s="249"/>
      <c r="F20" s="249"/>
      <c r="G20" s="249"/>
      <c r="H20" s="249"/>
      <c r="I20" s="249"/>
    </row>
    <row r="21" spans="2:14" x14ac:dyDescent="0.15">
      <c r="B21" s="249"/>
      <c r="C21" s="249"/>
      <c r="D21" s="249"/>
      <c r="E21" s="249"/>
      <c r="F21" s="249"/>
      <c r="G21" s="249"/>
      <c r="H21" s="249"/>
      <c r="I21" s="249"/>
    </row>
    <row r="22" spans="2:14" x14ac:dyDescent="0.15">
      <c r="B22" s="249"/>
      <c r="C22" s="249"/>
      <c r="D22" s="249"/>
      <c r="E22" s="249"/>
      <c r="F22" s="249"/>
      <c r="G22" s="249"/>
      <c r="H22" s="249"/>
      <c r="I22" s="249"/>
    </row>
    <row r="23" spans="2:14" x14ac:dyDescent="0.15">
      <c r="B23" s="249"/>
      <c r="C23" s="249"/>
      <c r="D23" s="249"/>
      <c r="E23" s="249"/>
      <c r="F23" s="249"/>
      <c r="G23" s="249"/>
      <c r="H23" s="249"/>
      <c r="I23" s="249"/>
    </row>
    <row r="24" spans="2:14" x14ac:dyDescent="0.15">
      <c r="B24" s="250"/>
      <c r="C24" s="250"/>
      <c r="D24" s="250"/>
      <c r="E24" s="250"/>
      <c r="F24" s="250"/>
      <c r="G24" s="250"/>
      <c r="H24" s="250"/>
      <c r="I24" s="250"/>
    </row>
    <row r="29" spans="2:14" x14ac:dyDescent="0.15">
      <c r="B29" s="246" t="s">
        <v>1198</v>
      </c>
      <c r="C29" s="246"/>
      <c r="D29" s="246"/>
      <c r="E29" s="246"/>
      <c r="F29" s="246"/>
      <c r="G29" s="246"/>
    </row>
    <row r="30" spans="2:14" ht="10.5" customHeight="1" x14ac:dyDescent="0.15">
      <c r="B30" s="248" t="s">
        <v>1286</v>
      </c>
      <c r="C30" s="248"/>
      <c r="D30" s="248"/>
      <c r="E30" s="248"/>
      <c r="F30" s="248"/>
      <c r="G30" s="248"/>
      <c r="H30" s="248"/>
      <c r="I30" s="248"/>
      <c r="J30" s="166"/>
      <c r="K30" s="166"/>
      <c r="L30" s="166"/>
      <c r="M30" s="166"/>
      <c r="N30" s="166"/>
    </row>
    <row r="31" spans="2:14" x14ac:dyDescent="0.15">
      <c r="B31" s="249"/>
      <c r="C31" s="249"/>
      <c r="D31" s="249"/>
      <c r="E31" s="249"/>
      <c r="F31" s="249"/>
      <c r="G31" s="249"/>
      <c r="H31" s="249"/>
      <c r="I31" s="249"/>
      <c r="J31" s="166"/>
      <c r="K31" s="166"/>
      <c r="L31" s="166"/>
      <c r="M31" s="166"/>
      <c r="N31" s="166"/>
    </row>
    <row r="32" spans="2:14" x14ac:dyDescent="0.15">
      <c r="B32" s="249"/>
      <c r="C32" s="249"/>
      <c r="D32" s="249"/>
      <c r="E32" s="249"/>
      <c r="F32" s="249"/>
      <c r="G32" s="249"/>
      <c r="H32" s="249"/>
      <c r="I32" s="249"/>
      <c r="J32" s="166"/>
      <c r="K32" s="166"/>
      <c r="L32" s="166"/>
      <c r="M32" s="166"/>
      <c r="N32" s="166"/>
    </row>
    <row r="33" spans="2:14" x14ac:dyDescent="0.15">
      <c r="B33" s="250"/>
      <c r="C33" s="250"/>
      <c r="D33" s="250"/>
      <c r="E33" s="250"/>
      <c r="F33" s="250"/>
      <c r="G33" s="250"/>
      <c r="H33" s="250"/>
      <c r="I33" s="250"/>
      <c r="J33" s="166"/>
      <c r="K33" s="166"/>
      <c r="L33" s="166"/>
      <c r="M33" s="166"/>
      <c r="N33" s="166"/>
    </row>
  </sheetData>
  <mergeCells count="5">
    <mergeCell ref="B13:G13"/>
    <mergeCell ref="B4:C4"/>
    <mergeCell ref="B29:G29"/>
    <mergeCell ref="B30:I33"/>
    <mergeCell ref="B14:I2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7E7CE-2133-418A-B65C-773DB3C52FDF}">
  <dimension ref="A1:K8"/>
  <sheetViews>
    <sheetView workbookViewId="0"/>
  </sheetViews>
  <sheetFormatPr defaultRowHeight="14.25" x14ac:dyDescent="0.2"/>
  <cols>
    <col min="1" max="1" width="22" style="19" customWidth="1"/>
    <col min="2" max="2" width="35.42578125" style="19" customWidth="1"/>
    <col min="3" max="8" width="24.5703125" style="20" customWidth="1"/>
    <col min="9" max="16384" width="9.140625" style="19"/>
  </cols>
  <sheetData>
    <row r="1" spans="1:11" s="21" customFormat="1" ht="15" x14ac:dyDescent="0.25">
      <c r="A1" s="95" t="s">
        <v>1069</v>
      </c>
    </row>
    <row r="2" spans="1:11" s="21" customFormat="1" ht="15" x14ac:dyDescent="0.25">
      <c r="A2" s="95"/>
    </row>
    <row r="3" spans="1:11" s="21" customFormat="1" ht="15" x14ac:dyDescent="0.25">
      <c r="A3" s="95"/>
    </row>
    <row r="4" spans="1:11" s="21" customFormat="1" ht="15" x14ac:dyDescent="0.25">
      <c r="A4" s="95"/>
    </row>
    <row r="5" spans="1:11" ht="26.25" customHeight="1" x14ac:dyDescent="0.2">
      <c r="A5" s="256" t="s">
        <v>1266</v>
      </c>
      <c r="B5" s="257"/>
      <c r="C5" s="257"/>
      <c r="D5" s="257"/>
      <c r="E5" s="257"/>
      <c r="F5" s="257"/>
      <c r="G5" s="257"/>
      <c r="H5" s="258"/>
    </row>
    <row r="6" spans="1:11" x14ac:dyDescent="0.2">
      <c r="A6" s="276" t="s">
        <v>1267</v>
      </c>
      <c r="B6" s="276" t="s">
        <v>1268</v>
      </c>
      <c r="C6" s="273" t="s">
        <v>1269</v>
      </c>
      <c r="D6" s="274"/>
      <c r="E6" s="274"/>
      <c r="F6" s="274"/>
      <c r="G6" s="274"/>
      <c r="H6" s="278" t="s">
        <v>1275</v>
      </c>
    </row>
    <row r="7" spans="1:11" ht="21" x14ac:dyDescent="0.2">
      <c r="A7" s="277"/>
      <c r="B7" s="277"/>
      <c r="C7" s="181" t="s">
        <v>1270</v>
      </c>
      <c r="D7" s="181" t="s">
        <v>1271</v>
      </c>
      <c r="E7" s="181" t="s">
        <v>1272</v>
      </c>
      <c r="F7" s="181" t="s">
        <v>1273</v>
      </c>
      <c r="G7" s="182" t="s">
        <v>1274</v>
      </c>
      <c r="H7" s="279"/>
    </row>
    <row r="8" spans="1:11" x14ac:dyDescent="0.2">
      <c r="A8" s="15" t="s">
        <v>1074</v>
      </c>
      <c r="B8" s="63" t="s">
        <v>1270</v>
      </c>
      <c r="C8" s="171" t="s">
        <v>185</v>
      </c>
      <c r="D8" s="171"/>
      <c r="E8" s="171"/>
      <c r="F8" s="171"/>
      <c r="G8" s="171"/>
      <c r="H8" s="171" t="s">
        <v>1276</v>
      </c>
      <c r="I8" s="25"/>
      <c r="J8" s="25"/>
      <c r="K8" s="25"/>
    </row>
  </sheetData>
  <mergeCells count="5">
    <mergeCell ref="C6:G6"/>
    <mergeCell ref="A6:A7"/>
    <mergeCell ref="B6:B7"/>
    <mergeCell ref="H6:H7"/>
    <mergeCell ref="A5:H5"/>
  </mergeCells>
  <hyperlinks>
    <hyperlink ref="A1" location="Forside!A1" display="Tilbage til forside" xr:uid="{0F9AB828-7EC3-4B62-99DC-EE5A8EABF8B6}"/>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9A2CF-EC8D-4650-BBC2-321C3F17413C}">
  <dimension ref="A1:C8"/>
  <sheetViews>
    <sheetView workbookViewId="0"/>
  </sheetViews>
  <sheetFormatPr defaultRowHeight="14.25" x14ac:dyDescent="0.2"/>
  <cols>
    <col min="1" max="1" width="9.140625" style="19" customWidth="1"/>
    <col min="2" max="2" width="94.85546875" style="19" customWidth="1"/>
    <col min="3" max="3" width="94.85546875" style="97" customWidth="1"/>
    <col min="4" max="16384" width="9.140625" style="19"/>
  </cols>
  <sheetData>
    <row r="1" spans="1:3" s="21" customFormat="1" ht="15" x14ac:dyDescent="0.25">
      <c r="A1" s="95" t="s">
        <v>1069</v>
      </c>
      <c r="C1" s="96"/>
    </row>
    <row r="2" spans="1:3" s="21" customFormat="1" ht="15" x14ac:dyDescent="0.25">
      <c r="A2" s="95"/>
    </row>
    <row r="3" spans="1:3" s="21" customFormat="1" ht="15" x14ac:dyDescent="0.25">
      <c r="A3" s="95"/>
    </row>
    <row r="4" spans="1:3" s="21" customFormat="1" ht="15" x14ac:dyDescent="0.25">
      <c r="A4" s="95"/>
      <c r="C4" s="96"/>
    </row>
    <row r="5" spans="1:3" ht="25.5" customHeight="1" x14ac:dyDescent="0.2">
      <c r="A5" s="256" t="s">
        <v>1277</v>
      </c>
      <c r="B5" s="257"/>
      <c r="C5" s="258"/>
    </row>
    <row r="6" spans="1:3" x14ac:dyDescent="0.2">
      <c r="A6" s="265"/>
      <c r="B6" s="266"/>
      <c r="C6" s="40" t="s">
        <v>635</v>
      </c>
    </row>
    <row r="7" spans="1:3" x14ac:dyDescent="0.2">
      <c r="A7" s="15" t="s">
        <v>621</v>
      </c>
      <c r="B7" s="16" t="s">
        <v>1278</v>
      </c>
      <c r="C7" s="16" t="s">
        <v>1194</v>
      </c>
    </row>
    <row r="8" spans="1:3" ht="31.5" x14ac:dyDescent="0.2">
      <c r="A8" s="15" t="s">
        <v>679</v>
      </c>
      <c r="B8" s="16" t="s">
        <v>1279</v>
      </c>
      <c r="C8" s="16" t="s">
        <v>1476</v>
      </c>
    </row>
  </sheetData>
  <mergeCells count="2">
    <mergeCell ref="A5:C5"/>
    <mergeCell ref="A6:B6"/>
  </mergeCells>
  <hyperlinks>
    <hyperlink ref="A1" location="Forside!A1" display="Tilbage til forside" xr:uid="{8D6317B1-2DDF-4DDC-8DC9-DCEA57A2A7B6}"/>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58828-5B0B-40CC-A653-FEFB383FEDA8}">
  <dimension ref="A1:C10"/>
  <sheetViews>
    <sheetView workbookViewId="0"/>
  </sheetViews>
  <sheetFormatPr defaultRowHeight="14.25" x14ac:dyDescent="0.2"/>
  <cols>
    <col min="1" max="1" width="9.140625" style="19"/>
    <col min="2" max="2" width="94.85546875" style="19" customWidth="1"/>
    <col min="3" max="3" width="94.85546875" style="97" customWidth="1"/>
    <col min="4" max="16384" width="9.140625" style="19"/>
  </cols>
  <sheetData>
    <row r="1" spans="1:3" s="21" customFormat="1" ht="15" x14ac:dyDescent="0.25">
      <c r="A1" s="95" t="s">
        <v>1069</v>
      </c>
      <c r="C1" s="96"/>
    </row>
    <row r="2" spans="1:3" s="21" customFormat="1" ht="15" x14ac:dyDescent="0.25">
      <c r="A2" s="95"/>
    </row>
    <row r="3" spans="1:3" s="21" customFormat="1" ht="15" x14ac:dyDescent="0.25">
      <c r="A3" s="95"/>
    </row>
    <row r="4" spans="1:3" s="21" customFormat="1" ht="15" x14ac:dyDescent="0.25">
      <c r="A4" s="95"/>
      <c r="C4" s="96"/>
    </row>
    <row r="5" spans="1:3" ht="25.5" customHeight="1" x14ac:dyDescent="0.2">
      <c r="A5" s="256" t="s">
        <v>1586</v>
      </c>
      <c r="B5" s="257"/>
      <c r="C5" s="258"/>
    </row>
    <row r="6" spans="1:3" x14ac:dyDescent="0.2">
      <c r="A6" s="265"/>
      <c r="B6" s="266"/>
      <c r="C6" s="40" t="s">
        <v>635</v>
      </c>
    </row>
    <row r="7" spans="1:3" ht="42" x14ac:dyDescent="0.2">
      <c r="A7" s="15" t="s">
        <v>621</v>
      </c>
      <c r="B7" s="16" t="s">
        <v>1587</v>
      </c>
      <c r="C7" s="16" t="s">
        <v>1644</v>
      </c>
    </row>
    <row r="8" spans="1:3" x14ac:dyDescent="0.2">
      <c r="A8" s="15" t="s">
        <v>679</v>
      </c>
      <c r="B8" s="16" t="s">
        <v>1588</v>
      </c>
      <c r="C8" s="16" t="s">
        <v>1645</v>
      </c>
    </row>
    <row r="9" spans="1:3" x14ac:dyDescent="0.2">
      <c r="A9" s="15" t="s">
        <v>686</v>
      </c>
      <c r="B9" s="16" t="s">
        <v>1589</v>
      </c>
      <c r="C9" s="16" t="s">
        <v>1645</v>
      </c>
    </row>
    <row r="10" spans="1:3" ht="21" x14ac:dyDescent="0.2">
      <c r="A10" s="15" t="s">
        <v>624</v>
      </c>
      <c r="B10" s="16" t="s">
        <v>1590</v>
      </c>
      <c r="C10" s="16" t="s">
        <v>1645</v>
      </c>
    </row>
  </sheetData>
  <mergeCells count="2">
    <mergeCell ref="A5:C5"/>
    <mergeCell ref="A6:B6"/>
  </mergeCells>
  <hyperlinks>
    <hyperlink ref="A1" location="Forside!A1" display="Tilbage til forside" xr:uid="{154AC489-2EB6-43D0-80DD-78E026B6CBDB}"/>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9CDE5-1F85-4E46-8118-6C51EF8FE285}">
  <dimension ref="A1:I124"/>
  <sheetViews>
    <sheetView workbookViewId="0"/>
  </sheetViews>
  <sheetFormatPr defaultRowHeight="14.25" x14ac:dyDescent="0.2"/>
  <cols>
    <col min="1" max="1" width="9.140625" style="72"/>
    <col min="2" max="2" width="103.140625" style="186" customWidth="1"/>
    <col min="3" max="3" width="16.7109375" style="81" customWidth="1"/>
    <col min="4" max="4" width="34.140625" style="81" customWidth="1"/>
    <col min="5" max="16384" width="9.140625" style="72"/>
  </cols>
  <sheetData>
    <row r="1" spans="1:9" s="71" customFormat="1" ht="15" x14ac:dyDescent="0.25">
      <c r="A1" s="95" t="s">
        <v>1069</v>
      </c>
      <c r="B1" s="183"/>
    </row>
    <row r="2" spans="1:9" s="21" customFormat="1" ht="15" x14ac:dyDescent="0.25">
      <c r="A2" s="95"/>
    </row>
    <row r="3" spans="1:9" s="21" customFormat="1" ht="15" x14ac:dyDescent="0.25">
      <c r="A3" s="95"/>
    </row>
    <row r="4" spans="1:9" s="21" customFormat="1" ht="15" x14ac:dyDescent="0.25">
      <c r="A4" s="95"/>
      <c r="C4" s="96"/>
    </row>
    <row r="5" spans="1:9" ht="27" customHeight="1" x14ac:dyDescent="0.2">
      <c r="A5" s="256" t="s">
        <v>681</v>
      </c>
      <c r="B5" s="257"/>
      <c r="C5" s="257"/>
      <c r="D5" s="258"/>
    </row>
    <row r="6" spans="1:9" ht="21" x14ac:dyDescent="0.2">
      <c r="A6" s="285" t="s">
        <v>224</v>
      </c>
      <c r="B6" s="286"/>
      <c r="C6" s="73">
        <f>Indledning!$C$8</f>
        <v>45291</v>
      </c>
      <c r="D6" s="74" t="s">
        <v>1291</v>
      </c>
    </row>
    <row r="7" spans="1:9" x14ac:dyDescent="0.2">
      <c r="A7" s="282" t="s">
        <v>228</v>
      </c>
      <c r="B7" s="283"/>
      <c r="C7" s="283"/>
      <c r="D7" s="284"/>
      <c r="E7" s="75"/>
      <c r="F7" s="75"/>
      <c r="G7" s="75"/>
      <c r="H7" s="75"/>
      <c r="I7" s="75"/>
    </row>
    <row r="8" spans="1:9" ht="21" x14ac:dyDescent="0.2">
      <c r="A8" s="55">
        <v>1</v>
      </c>
      <c r="B8" s="42" t="s">
        <v>229</v>
      </c>
      <c r="C8" s="17">
        <v>347219</v>
      </c>
      <c r="D8" s="35" t="s">
        <v>230</v>
      </c>
      <c r="E8" s="75"/>
      <c r="F8" s="75"/>
      <c r="G8" s="75"/>
      <c r="H8" s="75"/>
      <c r="I8" s="75"/>
    </row>
    <row r="9" spans="1:9" x14ac:dyDescent="0.2">
      <c r="A9" s="55"/>
      <c r="B9" s="42" t="s">
        <v>231</v>
      </c>
      <c r="C9" s="17" t="s">
        <v>1650</v>
      </c>
      <c r="D9" s="76" t="s">
        <v>232</v>
      </c>
      <c r="E9" s="75"/>
      <c r="F9" s="75"/>
      <c r="G9" s="75"/>
      <c r="H9" s="75"/>
      <c r="I9" s="75"/>
    </row>
    <row r="10" spans="1:9" x14ac:dyDescent="0.2">
      <c r="A10" s="55"/>
      <c r="B10" s="42" t="s">
        <v>233</v>
      </c>
      <c r="C10" s="17" t="s">
        <v>1650</v>
      </c>
      <c r="D10" s="76" t="s">
        <v>232</v>
      </c>
      <c r="E10" s="75"/>
      <c r="F10" s="75"/>
      <c r="G10" s="75"/>
      <c r="H10" s="75"/>
      <c r="I10" s="75"/>
    </row>
    <row r="11" spans="1:9" x14ac:dyDescent="0.2">
      <c r="A11" s="55"/>
      <c r="B11" s="42" t="s">
        <v>234</v>
      </c>
      <c r="C11" s="17" t="s">
        <v>1650</v>
      </c>
      <c r="D11" s="76" t="s">
        <v>232</v>
      </c>
      <c r="E11" s="75"/>
      <c r="F11" s="75"/>
      <c r="G11" s="75"/>
      <c r="H11" s="75"/>
      <c r="I11" s="75"/>
    </row>
    <row r="12" spans="1:9" x14ac:dyDescent="0.2">
      <c r="A12" s="55">
        <v>2</v>
      </c>
      <c r="B12" s="42" t="s">
        <v>235</v>
      </c>
      <c r="C12" s="17">
        <v>1950068</v>
      </c>
      <c r="D12" s="76" t="s">
        <v>236</v>
      </c>
      <c r="E12" s="75"/>
      <c r="F12" s="75"/>
      <c r="G12" s="75"/>
      <c r="H12" s="75"/>
      <c r="I12" s="75"/>
    </row>
    <row r="13" spans="1:9" x14ac:dyDescent="0.2">
      <c r="A13" s="55">
        <v>3</v>
      </c>
      <c r="B13" s="42" t="s">
        <v>237</v>
      </c>
      <c r="C13" s="17">
        <v>87033</v>
      </c>
      <c r="D13" s="76" t="s">
        <v>238</v>
      </c>
    </row>
    <row r="14" spans="1:9" x14ac:dyDescent="0.2">
      <c r="A14" s="55" t="s">
        <v>1152</v>
      </c>
      <c r="B14" s="42" t="s">
        <v>239</v>
      </c>
      <c r="C14" s="17" t="s">
        <v>1650</v>
      </c>
      <c r="D14" s="76" t="s">
        <v>240</v>
      </c>
      <c r="E14" s="75"/>
      <c r="F14" s="75"/>
      <c r="G14" s="75"/>
      <c r="H14" s="75"/>
      <c r="I14" s="75"/>
    </row>
    <row r="15" spans="1:9" ht="21" x14ac:dyDescent="0.2">
      <c r="A15" s="55">
        <v>4</v>
      </c>
      <c r="B15" s="42" t="s">
        <v>241</v>
      </c>
      <c r="C15" s="17" t="s">
        <v>1650</v>
      </c>
      <c r="D15" s="76" t="s">
        <v>242</v>
      </c>
      <c r="E15" s="75"/>
      <c r="F15" s="75"/>
      <c r="G15" s="75"/>
      <c r="H15" s="75"/>
      <c r="I15" s="75"/>
    </row>
    <row r="16" spans="1:9" x14ac:dyDescent="0.2">
      <c r="A16" s="55">
        <v>5</v>
      </c>
      <c r="B16" s="42" t="s">
        <v>243</v>
      </c>
      <c r="C16" s="17" t="s">
        <v>1650</v>
      </c>
      <c r="D16" s="76" t="s">
        <v>244</v>
      </c>
      <c r="E16" s="75"/>
      <c r="F16" s="75"/>
      <c r="G16" s="75"/>
      <c r="H16" s="75"/>
      <c r="I16" s="75"/>
    </row>
    <row r="17" spans="1:9" x14ac:dyDescent="0.2">
      <c r="A17" s="55" t="s">
        <v>1153</v>
      </c>
      <c r="B17" s="42" t="s">
        <v>245</v>
      </c>
      <c r="C17" s="17">
        <v>403574</v>
      </c>
      <c r="D17" s="76" t="s">
        <v>246</v>
      </c>
      <c r="E17" s="75"/>
      <c r="F17" s="75"/>
      <c r="G17" s="75"/>
      <c r="H17" s="75"/>
      <c r="I17" s="75"/>
    </row>
    <row r="18" spans="1:9" x14ac:dyDescent="0.2">
      <c r="A18" s="77">
        <v>6</v>
      </c>
      <c r="B18" s="78" t="s">
        <v>247</v>
      </c>
      <c r="C18" s="34">
        <v>2787894</v>
      </c>
      <c r="D18" s="76"/>
      <c r="E18" s="75"/>
      <c r="F18" s="75"/>
      <c r="G18" s="75"/>
      <c r="H18" s="75"/>
      <c r="I18" s="75"/>
    </row>
    <row r="19" spans="1:9" x14ac:dyDescent="0.2">
      <c r="A19" s="282" t="s">
        <v>248</v>
      </c>
      <c r="B19" s="283"/>
      <c r="C19" s="283"/>
      <c r="D19" s="284"/>
      <c r="E19" s="75"/>
      <c r="F19" s="75"/>
      <c r="G19" s="75"/>
      <c r="H19" s="75"/>
      <c r="I19" s="75"/>
    </row>
    <row r="20" spans="1:9" x14ac:dyDescent="0.2">
      <c r="A20" s="55">
        <v>7</v>
      </c>
      <c r="B20" s="42" t="s">
        <v>249</v>
      </c>
      <c r="C20" s="17">
        <v>-2268</v>
      </c>
      <c r="D20" s="35" t="s">
        <v>250</v>
      </c>
    </row>
    <row r="21" spans="1:9" ht="21" x14ac:dyDescent="0.2">
      <c r="A21" s="55">
        <v>8</v>
      </c>
      <c r="B21" s="42" t="s">
        <v>251</v>
      </c>
      <c r="C21" s="17">
        <v>-106249</v>
      </c>
      <c r="D21" s="35" t="s">
        <v>252</v>
      </c>
      <c r="E21" s="75"/>
      <c r="F21" s="75"/>
      <c r="G21" s="75"/>
      <c r="H21" s="75"/>
      <c r="I21" s="75"/>
    </row>
    <row r="22" spans="1:9" x14ac:dyDescent="0.2">
      <c r="A22" s="55">
        <v>9</v>
      </c>
      <c r="B22" s="42" t="s">
        <v>619</v>
      </c>
      <c r="C22" s="17" t="s">
        <v>1650</v>
      </c>
      <c r="D22" s="35"/>
      <c r="E22" s="75"/>
      <c r="F22" s="75"/>
      <c r="G22" s="75"/>
      <c r="H22" s="75"/>
      <c r="I22" s="75"/>
    </row>
    <row r="23" spans="1:9" ht="21" x14ac:dyDescent="0.2">
      <c r="A23" s="55">
        <v>10</v>
      </c>
      <c r="B23" s="42" t="s">
        <v>254</v>
      </c>
      <c r="C23" s="17" t="s">
        <v>1650</v>
      </c>
      <c r="D23" s="35" t="s">
        <v>255</v>
      </c>
      <c r="E23" s="75"/>
      <c r="F23" s="75"/>
      <c r="G23" s="75"/>
      <c r="H23" s="75"/>
      <c r="I23" s="75"/>
    </row>
    <row r="24" spans="1:9" x14ac:dyDescent="0.2">
      <c r="A24" s="55">
        <v>11</v>
      </c>
      <c r="B24" s="42" t="s">
        <v>256</v>
      </c>
      <c r="C24" s="17" t="s">
        <v>1650</v>
      </c>
      <c r="D24" s="35" t="s">
        <v>257</v>
      </c>
      <c r="E24" s="75"/>
      <c r="F24" s="75"/>
      <c r="G24" s="75"/>
      <c r="H24" s="75"/>
      <c r="I24" s="75"/>
    </row>
    <row r="25" spans="1:9" ht="21" x14ac:dyDescent="0.2">
      <c r="A25" s="55">
        <v>12</v>
      </c>
      <c r="B25" s="42" t="s">
        <v>258</v>
      </c>
      <c r="C25" s="17">
        <v>-11421</v>
      </c>
      <c r="D25" s="35" t="s">
        <v>259</v>
      </c>
      <c r="E25" s="75"/>
      <c r="F25" s="75"/>
      <c r="G25" s="75"/>
      <c r="H25" s="75"/>
      <c r="I25" s="75"/>
    </row>
    <row r="26" spans="1:9" x14ac:dyDescent="0.2">
      <c r="A26" s="55">
        <v>13</v>
      </c>
      <c r="B26" s="42" t="s">
        <v>260</v>
      </c>
      <c r="C26" s="17" t="s">
        <v>1650</v>
      </c>
      <c r="D26" s="35" t="s">
        <v>261</v>
      </c>
      <c r="E26" s="75"/>
      <c r="F26" s="75"/>
      <c r="G26" s="75"/>
      <c r="H26" s="75"/>
      <c r="I26" s="75"/>
    </row>
    <row r="27" spans="1:9" x14ac:dyDescent="0.2">
      <c r="A27" s="55">
        <v>14</v>
      </c>
      <c r="B27" s="42" t="s">
        <v>262</v>
      </c>
      <c r="C27" s="17" t="s">
        <v>1650</v>
      </c>
      <c r="D27" s="35" t="s">
        <v>263</v>
      </c>
      <c r="E27" s="75"/>
      <c r="F27" s="75"/>
      <c r="G27" s="75"/>
      <c r="H27" s="75"/>
      <c r="I27" s="75"/>
    </row>
    <row r="28" spans="1:9" ht="21" x14ac:dyDescent="0.2">
      <c r="A28" s="55">
        <v>15</v>
      </c>
      <c r="B28" s="42" t="s">
        <v>264</v>
      </c>
      <c r="C28" s="17" t="s">
        <v>1650</v>
      </c>
      <c r="D28" s="35" t="s">
        <v>265</v>
      </c>
    </row>
    <row r="29" spans="1:9" ht="21" x14ac:dyDescent="0.2">
      <c r="A29" s="55">
        <v>16</v>
      </c>
      <c r="B29" s="42" t="s">
        <v>266</v>
      </c>
      <c r="C29" s="17">
        <v>-18423</v>
      </c>
      <c r="D29" s="35" t="s">
        <v>267</v>
      </c>
      <c r="E29" s="75"/>
      <c r="F29" s="75"/>
      <c r="G29" s="75"/>
      <c r="H29" s="75"/>
      <c r="I29" s="75"/>
    </row>
    <row r="30" spans="1:9" ht="31.5" x14ac:dyDescent="0.2">
      <c r="A30" s="55">
        <v>17</v>
      </c>
      <c r="B30" s="42" t="s">
        <v>268</v>
      </c>
      <c r="C30" s="17" t="s">
        <v>1650</v>
      </c>
      <c r="D30" s="35" t="s">
        <v>269</v>
      </c>
      <c r="E30" s="75"/>
      <c r="F30" s="75"/>
      <c r="G30" s="75"/>
      <c r="H30" s="75"/>
      <c r="I30" s="75"/>
    </row>
    <row r="31" spans="1:9" ht="42" x14ac:dyDescent="0.2">
      <c r="A31" s="55">
        <v>18</v>
      </c>
      <c r="B31" s="42" t="s">
        <v>270</v>
      </c>
      <c r="C31" s="17" t="s">
        <v>1650</v>
      </c>
      <c r="D31" s="35" t="s">
        <v>271</v>
      </c>
      <c r="E31" s="75"/>
      <c r="F31" s="75"/>
      <c r="G31" s="75"/>
      <c r="H31" s="75"/>
      <c r="I31" s="75"/>
    </row>
    <row r="32" spans="1:9" ht="52.5" x14ac:dyDescent="0.2">
      <c r="A32" s="55">
        <v>19</v>
      </c>
      <c r="B32" s="42" t="s">
        <v>272</v>
      </c>
      <c r="C32" s="17" t="s">
        <v>1650</v>
      </c>
      <c r="D32" s="35" t="s">
        <v>273</v>
      </c>
      <c r="E32" s="75"/>
      <c r="F32" s="75"/>
      <c r="G32" s="75"/>
      <c r="H32" s="75"/>
      <c r="I32" s="75"/>
    </row>
    <row r="33" spans="1:9" x14ac:dyDescent="0.2">
      <c r="A33" s="55">
        <v>20</v>
      </c>
      <c r="B33" s="42" t="s">
        <v>619</v>
      </c>
      <c r="C33" s="17" t="s">
        <v>1650</v>
      </c>
      <c r="D33" s="35"/>
      <c r="E33" s="75"/>
      <c r="F33" s="75"/>
      <c r="G33" s="75"/>
      <c r="H33" s="75"/>
      <c r="I33" s="75"/>
    </row>
    <row r="34" spans="1:9" ht="21" x14ac:dyDescent="0.2">
      <c r="A34" s="55" t="s">
        <v>378</v>
      </c>
      <c r="B34" s="42" t="s">
        <v>274</v>
      </c>
      <c r="C34" s="17" t="s">
        <v>1650</v>
      </c>
      <c r="D34" s="35" t="s">
        <v>275</v>
      </c>
      <c r="E34" s="75"/>
      <c r="F34" s="75"/>
      <c r="G34" s="75"/>
      <c r="H34" s="75"/>
      <c r="I34" s="75"/>
    </row>
    <row r="35" spans="1:9" ht="21" x14ac:dyDescent="0.2">
      <c r="A35" s="55" t="s">
        <v>379</v>
      </c>
      <c r="B35" s="42" t="s">
        <v>276</v>
      </c>
      <c r="C35" s="17" t="s">
        <v>1650</v>
      </c>
      <c r="D35" s="35" t="s">
        <v>277</v>
      </c>
      <c r="E35" s="75"/>
      <c r="F35" s="75"/>
      <c r="G35" s="75"/>
      <c r="H35" s="75"/>
      <c r="I35" s="75"/>
    </row>
    <row r="36" spans="1:9" ht="42" x14ac:dyDescent="0.2">
      <c r="A36" s="55" t="s">
        <v>380</v>
      </c>
      <c r="B36" s="42" t="s">
        <v>278</v>
      </c>
      <c r="C36" s="17" t="s">
        <v>1650</v>
      </c>
      <c r="D36" s="35" t="s">
        <v>279</v>
      </c>
      <c r="E36" s="75"/>
      <c r="F36" s="75"/>
      <c r="G36" s="75"/>
      <c r="H36" s="75"/>
      <c r="I36" s="75"/>
    </row>
    <row r="37" spans="1:9" ht="21" x14ac:dyDescent="0.2">
      <c r="A37" s="55" t="s">
        <v>1154</v>
      </c>
      <c r="B37" s="42" t="s">
        <v>280</v>
      </c>
      <c r="C37" s="17" t="s">
        <v>1650</v>
      </c>
      <c r="D37" s="35" t="s">
        <v>281</v>
      </c>
      <c r="E37" s="75"/>
      <c r="F37" s="75"/>
      <c r="G37" s="75"/>
      <c r="H37" s="75"/>
      <c r="I37" s="75"/>
    </row>
    <row r="38" spans="1:9" ht="31.5" x14ac:dyDescent="0.2">
      <c r="A38" s="55">
        <v>21</v>
      </c>
      <c r="B38" s="42" t="s">
        <v>282</v>
      </c>
      <c r="C38" s="17" t="s">
        <v>1650</v>
      </c>
      <c r="D38" s="35" t="s">
        <v>283</v>
      </c>
      <c r="E38" s="75"/>
      <c r="F38" s="75"/>
      <c r="G38" s="75"/>
      <c r="H38" s="75"/>
      <c r="I38" s="75"/>
    </row>
    <row r="39" spans="1:9" x14ac:dyDescent="0.2">
      <c r="A39" s="55">
        <v>22</v>
      </c>
      <c r="B39" s="42" t="s">
        <v>618</v>
      </c>
      <c r="C39" s="17" t="s">
        <v>1650</v>
      </c>
      <c r="D39" s="35" t="s">
        <v>284</v>
      </c>
      <c r="E39" s="75"/>
      <c r="F39" s="75"/>
      <c r="G39" s="75"/>
      <c r="H39" s="75"/>
      <c r="I39" s="75"/>
    </row>
    <row r="40" spans="1:9" s="79" customFormat="1" ht="21" x14ac:dyDescent="0.2">
      <c r="A40" s="55">
        <v>23</v>
      </c>
      <c r="B40" s="42" t="s">
        <v>285</v>
      </c>
      <c r="C40" s="17" t="s">
        <v>1650</v>
      </c>
      <c r="D40" s="35" t="s">
        <v>286</v>
      </c>
      <c r="E40" s="80"/>
      <c r="F40" s="80"/>
      <c r="G40" s="80"/>
      <c r="H40" s="80"/>
      <c r="I40" s="80"/>
    </row>
    <row r="41" spans="1:9" x14ac:dyDescent="0.2">
      <c r="A41" s="55">
        <v>24</v>
      </c>
      <c r="B41" s="42" t="s">
        <v>619</v>
      </c>
      <c r="C41" s="17" t="s">
        <v>1650</v>
      </c>
      <c r="D41" s="35"/>
    </row>
    <row r="42" spans="1:9" ht="31.5" x14ac:dyDescent="0.2">
      <c r="A42" s="55">
        <v>25</v>
      </c>
      <c r="B42" s="42" t="s">
        <v>287</v>
      </c>
      <c r="C42" s="17" t="s">
        <v>1650</v>
      </c>
      <c r="D42" s="35" t="s">
        <v>283</v>
      </c>
    </row>
    <row r="43" spans="1:9" x14ac:dyDescent="0.2">
      <c r="A43" s="55" t="s">
        <v>1155</v>
      </c>
      <c r="B43" s="42" t="s">
        <v>289</v>
      </c>
      <c r="C43" s="17" t="s">
        <v>1650</v>
      </c>
      <c r="D43" s="35" t="s">
        <v>290</v>
      </c>
    </row>
    <row r="44" spans="1:9" x14ac:dyDescent="0.2">
      <c r="A44" s="55" t="s">
        <v>291</v>
      </c>
      <c r="B44" s="42" t="s">
        <v>292</v>
      </c>
      <c r="C44" s="17" t="s">
        <v>1650</v>
      </c>
      <c r="D44" s="35" t="s">
        <v>293</v>
      </c>
    </row>
    <row r="45" spans="1:9" x14ac:dyDescent="0.2">
      <c r="A45" s="55">
        <v>26</v>
      </c>
      <c r="B45" s="42" t="s">
        <v>619</v>
      </c>
      <c r="C45" s="17" t="s">
        <v>1650</v>
      </c>
      <c r="D45" s="35"/>
    </row>
    <row r="46" spans="1:9" x14ac:dyDescent="0.2">
      <c r="A46" s="55">
        <v>27</v>
      </c>
      <c r="B46" s="42" t="s">
        <v>294</v>
      </c>
      <c r="C46" s="17" t="s">
        <v>1650</v>
      </c>
      <c r="D46" s="35" t="s">
        <v>295</v>
      </c>
    </row>
    <row r="47" spans="1:9" x14ac:dyDescent="0.2">
      <c r="A47" s="55" t="s">
        <v>381</v>
      </c>
      <c r="B47" s="42" t="s">
        <v>382</v>
      </c>
      <c r="C47" s="17">
        <v>-7388</v>
      </c>
      <c r="D47" s="35"/>
    </row>
    <row r="48" spans="1:9" x14ac:dyDescent="0.2">
      <c r="A48" s="77">
        <v>28</v>
      </c>
      <c r="B48" s="184" t="s">
        <v>296</v>
      </c>
      <c r="C48" s="34">
        <v>-145748</v>
      </c>
      <c r="D48" s="76"/>
    </row>
    <row r="49" spans="1:4" x14ac:dyDescent="0.2">
      <c r="A49" s="77">
        <v>29</v>
      </c>
      <c r="B49" s="184" t="s">
        <v>297</v>
      </c>
      <c r="C49" s="34">
        <v>2642147</v>
      </c>
      <c r="D49" s="76"/>
    </row>
    <row r="50" spans="1:4" x14ac:dyDescent="0.2">
      <c r="A50" s="282" t="s">
        <v>298</v>
      </c>
      <c r="B50" s="283"/>
      <c r="C50" s="283"/>
      <c r="D50" s="284"/>
    </row>
    <row r="51" spans="1:4" x14ac:dyDescent="0.2">
      <c r="A51" s="55">
        <v>30</v>
      </c>
      <c r="B51" s="42" t="s">
        <v>229</v>
      </c>
      <c r="C51" s="17" t="s">
        <v>1650</v>
      </c>
      <c r="D51" s="35" t="s">
        <v>299</v>
      </c>
    </row>
    <row r="52" spans="1:4" x14ac:dyDescent="0.2">
      <c r="A52" s="55">
        <v>31</v>
      </c>
      <c r="B52" s="42" t="s">
        <v>300</v>
      </c>
      <c r="C52" s="17" t="s">
        <v>1650</v>
      </c>
      <c r="D52" s="35"/>
    </row>
    <row r="53" spans="1:4" x14ac:dyDescent="0.2">
      <c r="A53" s="55">
        <v>32</v>
      </c>
      <c r="B53" s="42" t="s">
        <v>301</v>
      </c>
      <c r="C53" s="17" t="s">
        <v>1650</v>
      </c>
      <c r="D53" s="35"/>
    </row>
    <row r="54" spans="1:4" ht="21" x14ac:dyDescent="0.2">
      <c r="A54" s="55">
        <v>33</v>
      </c>
      <c r="B54" s="42" t="s">
        <v>302</v>
      </c>
      <c r="C54" s="17" t="s">
        <v>1650</v>
      </c>
      <c r="D54" s="35" t="s">
        <v>303</v>
      </c>
    </row>
    <row r="55" spans="1:4" x14ac:dyDescent="0.2">
      <c r="A55" s="55" t="s">
        <v>383</v>
      </c>
      <c r="B55" s="42" t="s">
        <v>384</v>
      </c>
      <c r="C55" s="17" t="s">
        <v>1650</v>
      </c>
      <c r="D55" s="35"/>
    </row>
    <row r="56" spans="1:4" x14ac:dyDescent="0.2">
      <c r="A56" s="55" t="s">
        <v>385</v>
      </c>
      <c r="B56" s="42" t="s">
        <v>386</v>
      </c>
      <c r="C56" s="17" t="s">
        <v>1650</v>
      </c>
      <c r="D56" s="35"/>
    </row>
    <row r="57" spans="1:4" ht="21" x14ac:dyDescent="0.2">
      <c r="A57" s="55">
        <v>34</v>
      </c>
      <c r="B57" s="42" t="s">
        <v>304</v>
      </c>
      <c r="C57" s="17" t="s">
        <v>1650</v>
      </c>
      <c r="D57" s="35" t="s">
        <v>305</v>
      </c>
    </row>
    <row r="58" spans="1:4" x14ac:dyDescent="0.2">
      <c r="A58" s="55">
        <v>35</v>
      </c>
      <c r="B58" s="42" t="s">
        <v>306</v>
      </c>
      <c r="C58" s="17" t="s">
        <v>1650</v>
      </c>
      <c r="D58" s="35" t="s">
        <v>303</v>
      </c>
    </row>
    <row r="59" spans="1:4" x14ac:dyDescent="0.2">
      <c r="A59" s="77">
        <v>36</v>
      </c>
      <c r="B59" s="184" t="s">
        <v>307</v>
      </c>
      <c r="C59" s="34" t="s">
        <v>1650</v>
      </c>
      <c r="D59" s="76"/>
    </row>
    <row r="60" spans="1:4" x14ac:dyDescent="0.2">
      <c r="A60" s="282" t="s">
        <v>308</v>
      </c>
      <c r="B60" s="283"/>
      <c r="C60" s="283"/>
      <c r="D60" s="284"/>
    </row>
    <row r="61" spans="1:4" ht="31.5" x14ac:dyDescent="0.2">
      <c r="A61" s="55">
        <v>37</v>
      </c>
      <c r="B61" s="42" t="s">
        <v>309</v>
      </c>
      <c r="C61" s="17" t="s">
        <v>1650</v>
      </c>
      <c r="D61" s="35" t="s">
        <v>310</v>
      </c>
    </row>
    <row r="62" spans="1:4" ht="31.5" x14ac:dyDescent="0.2">
      <c r="A62" s="55">
        <v>38</v>
      </c>
      <c r="B62" s="42" t="s">
        <v>311</v>
      </c>
      <c r="C62" s="17" t="s">
        <v>1650</v>
      </c>
      <c r="D62" s="35" t="s">
        <v>312</v>
      </c>
    </row>
    <row r="63" spans="1:4" ht="31.5" x14ac:dyDescent="0.2">
      <c r="A63" s="55">
        <v>39</v>
      </c>
      <c r="B63" s="42" t="s">
        <v>313</v>
      </c>
      <c r="C63" s="17" t="s">
        <v>1650</v>
      </c>
      <c r="D63" s="35" t="s">
        <v>314</v>
      </c>
    </row>
    <row r="64" spans="1:4" ht="31.5" x14ac:dyDescent="0.2">
      <c r="A64" s="55">
        <v>40</v>
      </c>
      <c r="B64" s="42" t="s">
        <v>315</v>
      </c>
      <c r="C64" s="17" t="s">
        <v>1650</v>
      </c>
      <c r="D64" s="35" t="s">
        <v>316</v>
      </c>
    </row>
    <row r="65" spans="1:4" x14ac:dyDescent="0.2">
      <c r="A65" s="55">
        <v>41</v>
      </c>
      <c r="B65" s="42" t="s">
        <v>253</v>
      </c>
      <c r="C65" s="17" t="s">
        <v>1650</v>
      </c>
      <c r="D65" s="35"/>
    </row>
    <row r="66" spans="1:4" x14ac:dyDescent="0.2">
      <c r="A66" s="55">
        <v>42</v>
      </c>
      <c r="B66" s="42" t="s">
        <v>317</v>
      </c>
      <c r="C66" s="17" t="s">
        <v>1650</v>
      </c>
      <c r="D66" s="35" t="s">
        <v>318</v>
      </c>
    </row>
    <row r="67" spans="1:4" x14ac:dyDescent="0.2">
      <c r="A67" s="55" t="s">
        <v>387</v>
      </c>
      <c r="B67" s="42" t="s">
        <v>388</v>
      </c>
      <c r="C67" s="17" t="s">
        <v>1650</v>
      </c>
      <c r="D67" s="35"/>
    </row>
    <row r="68" spans="1:4" x14ac:dyDescent="0.2">
      <c r="A68" s="77">
        <v>43</v>
      </c>
      <c r="B68" s="184" t="s">
        <v>319</v>
      </c>
      <c r="C68" s="34" t="s">
        <v>1650</v>
      </c>
      <c r="D68" s="76"/>
    </row>
    <row r="69" spans="1:4" x14ac:dyDescent="0.2">
      <c r="A69" s="77">
        <v>44</v>
      </c>
      <c r="B69" s="184" t="s">
        <v>320</v>
      </c>
      <c r="C69" s="34" t="s">
        <v>1650</v>
      </c>
      <c r="D69" s="76"/>
    </row>
    <row r="70" spans="1:4" x14ac:dyDescent="0.2">
      <c r="A70" s="77">
        <v>45</v>
      </c>
      <c r="B70" s="185" t="s">
        <v>321</v>
      </c>
      <c r="C70" s="34">
        <v>2642147</v>
      </c>
      <c r="D70" s="76"/>
    </row>
    <row r="71" spans="1:4" x14ac:dyDescent="0.2">
      <c r="A71" s="282" t="s">
        <v>1159</v>
      </c>
      <c r="B71" s="283"/>
      <c r="C71" s="283"/>
      <c r="D71" s="284"/>
    </row>
    <row r="72" spans="1:4" x14ac:dyDescent="0.2">
      <c r="A72" s="55">
        <v>46</v>
      </c>
      <c r="B72" s="42" t="s">
        <v>229</v>
      </c>
      <c r="C72" s="17">
        <v>100000</v>
      </c>
      <c r="D72" s="35" t="s">
        <v>322</v>
      </c>
    </row>
    <row r="73" spans="1:4" ht="21" x14ac:dyDescent="0.2">
      <c r="A73" s="55">
        <v>47</v>
      </c>
      <c r="B73" s="42" t="s">
        <v>323</v>
      </c>
      <c r="C73" s="17" t="s">
        <v>1650</v>
      </c>
      <c r="D73" s="35" t="s">
        <v>324</v>
      </c>
    </row>
    <row r="74" spans="1:4" x14ac:dyDescent="0.2">
      <c r="A74" s="55" t="s">
        <v>389</v>
      </c>
      <c r="B74" s="42" t="s">
        <v>390</v>
      </c>
      <c r="C74" s="17" t="s">
        <v>1650</v>
      </c>
      <c r="D74" s="35"/>
    </row>
    <row r="75" spans="1:4" x14ac:dyDescent="0.2">
      <c r="A75" s="55" t="s">
        <v>391</v>
      </c>
      <c r="B75" s="42" t="s">
        <v>392</v>
      </c>
      <c r="C75" s="17" t="s">
        <v>1650</v>
      </c>
      <c r="D75" s="35"/>
    </row>
    <row r="76" spans="1:4" ht="21" x14ac:dyDescent="0.2">
      <c r="A76" s="55">
        <v>48</v>
      </c>
      <c r="B76" s="42" t="s">
        <v>325</v>
      </c>
      <c r="C76" s="17" t="s">
        <v>1650</v>
      </c>
      <c r="D76" s="35" t="s">
        <v>326</v>
      </c>
    </row>
    <row r="77" spans="1:4" x14ac:dyDescent="0.2">
      <c r="A77" s="55">
        <v>49</v>
      </c>
      <c r="B77" s="42" t="s">
        <v>327</v>
      </c>
      <c r="C77" s="17" t="s">
        <v>1650</v>
      </c>
      <c r="D77" s="35" t="s">
        <v>324</v>
      </c>
    </row>
    <row r="78" spans="1:4" x14ac:dyDescent="0.2">
      <c r="A78" s="55">
        <v>50</v>
      </c>
      <c r="B78" s="42" t="s">
        <v>328</v>
      </c>
      <c r="C78" s="17" t="s">
        <v>1650</v>
      </c>
      <c r="D78" s="35" t="s">
        <v>329</v>
      </c>
    </row>
    <row r="79" spans="1:4" x14ac:dyDescent="0.2">
      <c r="A79" s="77">
        <v>51</v>
      </c>
      <c r="B79" s="185" t="s">
        <v>330</v>
      </c>
      <c r="C79" s="34">
        <v>100000</v>
      </c>
      <c r="D79" s="35"/>
    </row>
    <row r="80" spans="1:4" x14ac:dyDescent="0.2">
      <c r="A80" s="282" t="s">
        <v>331</v>
      </c>
      <c r="B80" s="283"/>
      <c r="C80" s="283"/>
      <c r="D80" s="284"/>
    </row>
    <row r="81" spans="1:4" ht="31.5" x14ac:dyDescent="0.2">
      <c r="A81" s="55">
        <v>52</v>
      </c>
      <c r="B81" s="42" t="s">
        <v>332</v>
      </c>
      <c r="C81" s="17" t="s">
        <v>1650</v>
      </c>
      <c r="D81" s="35" t="s">
        <v>333</v>
      </c>
    </row>
    <row r="82" spans="1:4" ht="31.5" x14ac:dyDescent="0.2">
      <c r="A82" s="55">
        <v>53</v>
      </c>
      <c r="B82" s="42" t="s">
        <v>334</v>
      </c>
      <c r="C82" s="17" t="s">
        <v>1650</v>
      </c>
      <c r="D82" s="35" t="s">
        <v>335</v>
      </c>
    </row>
    <row r="83" spans="1:4" ht="31.5" x14ac:dyDescent="0.2">
      <c r="A83" s="55">
        <v>54</v>
      </c>
      <c r="B83" s="42" t="s">
        <v>336</v>
      </c>
      <c r="C83" s="17" t="s">
        <v>1650</v>
      </c>
      <c r="D83" s="35" t="s">
        <v>337</v>
      </c>
    </row>
    <row r="84" spans="1:4" x14ac:dyDescent="0.2">
      <c r="A84" s="55" t="s">
        <v>1156</v>
      </c>
      <c r="B84" s="42" t="s">
        <v>619</v>
      </c>
      <c r="C84" s="17" t="s">
        <v>1650</v>
      </c>
      <c r="D84" s="35"/>
    </row>
    <row r="85" spans="1:4" ht="31.5" x14ac:dyDescent="0.2">
      <c r="A85" s="55">
        <v>55</v>
      </c>
      <c r="B85" s="42" t="s">
        <v>338</v>
      </c>
      <c r="C85" s="17" t="s">
        <v>1650</v>
      </c>
      <c r="D85" s="35" t="s">
        <v>339</v>
      </c>
    </row>
    <row r="86" spans="1:4" x14ac:dyDescent="0.2">
      <c r="A86" s="55">
        <v>56</v>
      </c>
      <c r="B86" s="42" t="s">
        <v>619</v>
      </c>
      <c r="C86" s="17" t="s">
        <v>1650</v>
      </c>
      <c r="D86" s="35"/>
    </row>
    <row r="87" spans="1:4" ht="21" x14ac:dyDescent="0.2">
      <c r="A87" s="55" t="s">
        <v>393</v>
      </c>
      <c r="B87" s="42" t="s">
        <v>394</v>
      </c>
      <c r="C87" s="17" t="s">
        <v>1650</v>
      </c>
      <c r="D87" s="35"/>
    </row>
    <row r="88" spans="1:4" x14ac:dyDescent="0.2">
      <c r="A88" s="55" t="s">
        <v>395</v>
      </c>
      <c r="B88" s="42" t="s">
        <v>396</v>
      </c>
      <c r="C88" s="17" t="s">
        <v>1650</v>
      </c>
      <c r="D88" s="35"/>
    </row>
    <row r="89" spans="1:4" x14ac:dyDescent="0.2">
      <c r="A89" s="77">
        <v>57</v>
      </c>
      <c r="B89" s="185" t="s">
        <v>340</v>
      </c>
      <c r="C89" s="34" t="s">
        <v>1650</v>
      </c>
      <c r="D89" s="35"/>
    </row>
    <row r="90" spans="1:4" x14ac:dyDescent="0.2">
      <c r="A90" s="77">
        <v>58</v>
      </c>
      <c r="B90" s="185" t="s">
        <v>341</v>
      </c>
      <c r="C90" s="34">
        <v>100000</v>
      </c>
      <c r="D90" s="35"/>
    </row>
    <row r="91" spans="1:4" x14ac:dyDescent="0.2">
      <c r="A91" s="77">
        <v>59</v>
      </c>
      <c r="B91" s="185" t="s">
        <v>342</v>
      </c>
      <c r="C91" s="34">
        <v>2742147</v>
      </c>
      <c r="D91" s="35"/>
    </row>
    <row r="92" spans="1:4" x14ac:dyDescent="0.2">
      <c r="A92" s="77">
        <v>60</v>
      </c>
      <c r="B92" s="185" t="s">
        <v>133</v>
      </c>
      <c r="C92" s="34">
        <v>13294123</v>
      </c>
      <c r="D92" s="35"/>
    </row>
    <row r="93" spans="1:4" x14ac:dyDescent="0.2">
      <c r="A93" s="282" t="s">
        <v>1160</v>
      </c>
      <c r="B93" s="283"/>
      <c r="C93" s="283"/>
      <c r="D93" s="284"/>
    </row>
    <row r="94" spans="1:4" x14ac:dyDescent="0.2">
      <c r="A94" s="55">
        <v>61</v>
      </c>
      <c r="B94" s="109" t="s">
        <v>343</v>
      </c>
      <c r="C94" s="152">
        <v>0.1988</v>
      </c>
      <c r="D94" s="35" t="s">
        <v>344</v>
      </c>
    </row>
    <row r="95" spans="1:4" x14ac:dyDescent="0.2">
      <c r="A95" s="55">
        <v>62</v>
      </c>
      <c r="B95" s="109" t="s">
        <v>345</v>
      </c>
      <c r="C95" s="152">
        <v>0.1988</v>
      </c>
      <c r="D95" s="35" t="s">
        <v>346</v>
      </c>
    </row>
    <row r="96" spans="1:4" x14ac:dyDescent="0.2">
      <c r="A96" s="55">
        <v>63</v>
      </c>
      <c r="B96" s="109" t="s">
        <v>347</v>
      </c>
      <c r="C96" s="152">
        <v>0.20630000000000001</v>
      </c>
      <c r="D96" s="35" t="s">
        <v>348</v>
      </c>
    </row>
    <row r="97" spans="1:4" ht="31.5" x14ac:dyDescent="0.2">
      <c r="A97" s="55">
        <v>64</v>
      </c>
      <c r="B97" s="109" t="s">
        <v>349</v>
      </c>
      <c r="C97" s="152">
        <v>0.10390000000000001</v>
      </c>
      <c r="D97" s="35" t="s">
        <v>350</v>
      </c>
    </row>
    <row r="98" spans="1:4" x14ac:dyDescent="0.2">
      <c r="A98" s="55">
        <v>65</v>
      </c>
      <c r="B98" s="109" t="s">
        <v>351</v>
      </c>
      <c r="C98" s="152">
        <v>2.5000000000000001E-2</v>
      </c>
      <c r="D98" s="35"/>
    </row>
    <row r="99" spans="1:4" x14ac:dyDescent="0.2">
      <c r="A99" s="55">
        <v>66</v>
      </c>
      <c r="B99" s="109" t="s">
        <v>352</v>
      </c>
      <c r="C99" s="152">
        <v>2.3300000000000001E-2</v>
      </c>
      <c r="D99" s="35"/>
    </row>
    <row r="100" spans="1:4" x14ac:dyDescent="0.2">
      <c r="A100" s="55">
        <v>67</v>
      </c>
      <c r="B100" s="109" t="s">
        <v>353</v>
      </c>
      <c r="C100" s="152" t="s">
        <v>1650</v>
      </c>
      <c r="D100" s="35"/>
    </row>
    <row r="101" spans="1:4" x14ac:dyDescent="0.2">
      <c r="A101" s="55" t="s">
        <v>1157</v>
      </c>
      <c r="B101" s="109" t="s">
        <v>354</v>
      </c>
      <c r="C101" s="152" t="s">
        <v>1650</v>
      </c>
      <c r="D101" s="35"/>
    </row>
    <row r="102" spans="1:4" x14ac:dyDescent="0.2">
      <c r="A102" s="55" t="s">
        <v>1158</v>
      </c>
      <c r="B102" s="109" t="s">
        <v>620</v>
      </c>
      <c r="C102" s="152">
        <v>1.06E-2</v>
      </c>
      <c r="D102" s="35"/>
    </row>
    <row r="103" spans="1:4" ht="21" x14ac:dyDescent="0.2">
      <c r="A103" s="77">
        <v>68</v>
      </c>
      <c r="B103" s="185" t="s">
        <v>355</v>
      </c>
      <c r="C103" s="153" t="s">
        <v>1650</v>
      </c>
      <c r="D103" s="35" t="s">
        <v>356</v>
      </c>
    </row>
    <row r="104" spans="1:4" x14ac:dyDescent="0.2">
      <c r="A104" s="282" t="s">
        <v>1161</v>
      </c>
      <c r="B104" s="283"/>
      <c r="C104" s="283"/>
      <c r="D104" s="284"/>
    </row>
    <row r="105" spans="1:4" x14ac:dyDescent="0.2">
      <c r="A105" s="55">
        <v>69</v>
      </c>
      <c r="B105" s="109" t="s">
        <v>619</v>
      </c>
      <c r="C105" s="114" t="s">
        <v>1650</v>
      </c>
      <c r="D105" s="35"/>
    </row>
    <row r="106" spans="1:4" x14ac:dyDescent="0.2">
      <c r="A106" s="55">
        <v>70</v>
      </c>
      <c r="B106" s="109" t="s">
        <v>619</v>
      </c>
      <c r="C106" s="114" t="s">
        <v>1650</v>
      </c>
      <c r="D106" s="35"/>
    </row>
    <row r="107" spans="1:4" x14ac:dyDescent="0.2">
      <c r="A107" s="55">
        <v>71</v>
      </c>
      <c r="B107" s="109" t="s">
        <v>619</v>
      </c>
      <c r="C107" s="114" t="s">
        <v>1650</v>
      </c>
      <c r="D107" s="35"/>
    </row>
    <row r="108" spans="1:4" x14ac:dyDescent="0.2">
      <c r="A108" s="282" t="s">
        <v>1162</v>
      </c>
      <c r="B108" s="283"/>
      <c r="C108" s="283"/>
      <c r="D108" s="284"/>
    </row>
    <row r="109" spans="1:4" ht="63" x14ac:dyDescent="0.2">
      <c r="A109" s="55">
        <v>72</v>
      </c>
      <c r="B109" s="42" t="s">
        <v>357</v>
      </c>
      <c r="C109" s="17">
        <v>65765</v>
      </c>
      <c r="D109" s="35" t="s">
        <v>358</v>
      </c>
    </row>
    <row r="110" spans="1:4" ht="31.5" x14ac:dyDescent="0.2">
      <c r="A110" s="55">
        <v>73</v>
      </c>
      <c r="B110" s="42" t="s">
        <v>359</v>
      </c>
      <c r="C110" s="17" t="s">
        <v>1650</v>
      </c>
      <c r="D110" s="35" t="s">
        <v>360</v>
      </c>
    </row>
    <row r="111" spans="1:4" x14ac:dyDescent="0.2">
      <c r="A111" s="55">
        <v>74</v>
      </c>
      <c r="B111" s="42" t="s">
        <v>619</v>
      </c>
      <c r="C111" s="17" t="s">
        <v>1650</v>
      </c>
      <c r="D111" s="35"/>
    </row>
    <row r="112" spans="1:4" ht="21" x14ac:dyDescent="0.2">
      <c r="A112" s="55">
        <v>75</v>
      </c>
      <c r="B112" s="42" t="s">
        <v>361</v>
      </c>
      <c r="C112" s="17" t="s">
        <v>1650</v>
      </c>
      <c r="D112" s="35" t="s">
        <v>362</v>
      </c>
    </row>
    <row r="113" spans="1:4" x14ac:dyDescent="0.2">
      <c r="A113" s="282" t="s">
        <v>363</v>
      </c>
      <c r="B113" s="283"/>
      <c r="C113" s="283"/>
      <c r="D113" s="284"/>
    </row>
    <row r="114" spans="1:4" ht="21" x14ac:dyDescent="0.2">
      <c r="A114" s="55">
        <v>76</v>
      </c>
      <c r="B114" s="42" t="s">
        <v>364</v>
      </c>
      <c r="C114" s="17" t="s">
        <v>1650</v>
      </c>
      <c r="D114" s="35" t="s">
        <v>365</v>
      </c>
    </row>
    <row r="115" spans="1:4" x14ac:dyDescent="0.2">
      <c r="A115" s="55">
        <v>77</v>
      </c>
      <c r="B115" s="42" t="s">
        <v>366</v>
      </c>
      <c r="C115" s="17" t="s">
        <v>1650</v>
      </c>
      <c r="D115" s="35" t="s">
        <v>365</v>
      </c>
    </row>
    <row r="116" spans="1:4" ht="21" x14ac:dyDescent="0.2">
      <c r="A116" s="55">
        <v>78</v>
      </c>
      <c r="B116" s="42" t="s">
        <v>367</v>
      </c>
      <c r="C116" s="17" t="s">
        <v>1650</v>
      </c>
      <c r="D116" s="35" t="s">
        <v>365</v>
      </c>
    </row>
    <row r="117" spans="1:4" x14ac:dyDescent="0.2">
      <c r="A117" s="55">
        <v>79</v>
      </c>
      <c r="B117" s="42" t="s">
        <v>368</v>
      </c>
      <c r="C117" s="17" t="s">
        <v>1650</v>
      </c>
      <c r="D117" s="35" t="s">
        <v>365</v>
      </c>
    </row>
    <row r="118" spans="1:4" x14ac:dyDescent="0.2">
      <c r="A118" s="282" t="s">
        <v>1163</v>
      </c>
      <c r="B118" s="283"/>
      <c r="C118" s="283"/>
      <c r="D118" s="284"/>
    </row>
    <row r="119" spans="1:4" ht="21" x14ac:dyDescent="0.2">
      <c r="A119" s="55">
        <v>80</v>
      </c>
      <c r="B119" s="42" t="s">
        <v>369</v>
      </c>
      <c r="C119" s="17" t="s">
        <v>1650</v>
      </c>
      <c r="D119" s="35" t="s">
        <v>370</v>
      </c>
    </row>
    <row r="120" spans="1:4" ht="21" x14ac:dyDescent="0.2">
      <c r="A120" s="55">
        <v>81</v>
      </c>
      <c r="B120" s="42" t="s">
        <v>371</v>
      </c>
      <c r="C120" s="17" t="s">
        <v>1650</v>
      </c>
      <c r="D120" s="35" t="s">
        <v>370</v>
      </c>
    </row>
    <row r="121" spans="1:4" ht="21" x14ac:dyDescent="0.2">
      <c r="A121" s="55">
        <v>82</v>
      </c>
      <c r="B121" s="42" t="s">
        <v>372</v>
      </c>
      <c r="C121" s="17" t="s">
        <v>1650</v>
      </c>
      <c r="D121" s="35" t="s">
        <v>373</v>
      </c>
    </row>
    <row r="122" spans="1:4" ht="21" x14ac:dyDescent="0.2">
      <c r="A122" s="55">
        <v>83</v>
      </c>
      <c r="B122" s="42" t="s">
        <v>374</v>
      </c>
      <c r="C122" s="17" t="s">
        <v>1650</v>
      </c>
      <c r="D122" s="35" t="s">
        <v>373</v>
      </c>
    </row>
    <row r="123" spans="1:4" ht="21" x14ac:dyDescent="0.2">
      <c r="A123" s="55">
        <v>84</v>
      </c>
      <c r="B123" s="42" t="s">
        <v>375</v>
      </c>
      <c r="C123" s="17" t="s">
        <v>1650</v>
      </c>
      <c r="D123" s="35" t="s">
        <v>376</v>
      </c>
    </row>
    <row r="124" spans="1:4" ht="21" x14ac:dyDescent="0.2">
      <c r="A124" s="55">
        <v>85</v>
      </c>
      <c r="B124" s="42" t="s">
        <v>377</v>
      </c>
      <c r="C124" s="17" t="s">
        <v>1650</v>
      </c>
      <c r="D124" s="35" t="s">
        <v>376</v>
      </c>
    </row>
  </sheetData>
  <mergeCells count="13">
    <mergeCell ref="A5:D5"/>
    <mergeCell ref="A113:D113"/>
    <mergeCell ref="A118:D118"/>
    <mergeCell ref="A104:D104"/>
    <mergeCell ref="A6:B6"/>
    <mergeCell ref="A7:D7"/>
    <mergeCell ref="A19:D19"/>
    <mergeCell ref="A50:D50"/>
    <mergeCell ref="A60:D60"/>
    <mergeCell ref="A71:D71"/>
    <mergeCell ref="A80:D80"/>
    <mergeCell ref="A93:D93"/>
    <mergeCell ref="A108:D108"/>
  </mergeCells>
  <hyperlinks>
    <hyperlink ref="A1" location="Forside!A1" display="Tilbage til forside" xr:uid="{E11AA74E-AEEE-48E1-A5BE-3B438F11CF12}"/>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EE771-5926-4F42-B74C-19F2D024EF6C}">
  <dimension ref="A1:D53"/>
  <sheetViews>
    <sheetView zoomScaleNormal="100" workbookViewId="0"/>
  </sheetViews>
  <sheetFormatPr defaultRowHeight="14.25" x14ac:dyDescent="0.2"/>
  <cols>
    <col min="1" max="1" width="9.140625" style="72"/>
    <col min="2" max="2" width="103.42578125" style="85" customWidth="1"/>
    <col min="3" max="4" width="36.28515625" style="101" customWidth="1"/>
    <col min="5" max="16384" width="9.140625" style="72"/>
  </cols>
  <sheetData>
    <row r="1" spans="1:4" s="71" customFormat="1" ht="15" x14ac:dyDescent="0.25">
      <c r="A1" s="95" t="s">
        <v>1069</v>
      </c>
      <c r="B1" s="82"/>
      <c r="C1" s="99"/>
      <c r="D1" s="99"/>
    </row>
    <row r="2" spans="1:4" s="21" customFormat="1" ht="15" x14ac:dyDescent="0.25">
      <c r="A2" s="95"/>
    </row>
    <row r="3" spans="1:4" s="21" customFormat="1" ht="15" x14ac:dyDescent="0.25">
      <c r="A3" s="95"/>
    </row>
    <row r="4" spans="1:4" s="21" customFormat="1" ht="15" x14ac:dyDescent="0.25">
      <c r="A4" s="95"/>
      <c r="C4" s="96"/>
    </row>
    <row r="5" spans="1:4" ht="27.75" customHeight="1" x14ac:dyDescent="0.2">
      <c r="A5" s="256" t="s">
        <v>682</v>
      </c>
      <c r="B5" s="257"/>
      <c r="C5" s="257"/>
      <c r="D5" s="258"/>
    </row>
    <row r="6" spans="1:4" x14ac:dyDescent="0.2">
      <c r="A6" s="285"/>
      <c r="B6" s="286"/>
      <c r="C6" s="100" t="s">
        <v>646</v>
      </c>
      <c r="D6" s="100" t="s">
        <v>341</v>
      </c>
    </row>
    <row r="7" spans="1:4" x14ac:dyDescent="0.2">
      <c r="A7" s="55">
        <v>1</v>
      </c>
      <c r="B7" s="42" t="s">
        <v>647</v>
      </c>
      <c r="C7" s="191" t="s">
        <v>1074</v>
      </c>
      <c r="D7" s="210" t="s">
        <v>1074</v>
      </c>
    </row>
    <row r="8" spans="1:4" x14ac:dyDescent="0.2">
      <c r="A8" s="55">
        <v>2</v>
      </c>
      <c r="B8" s="42" t="s">
        <v>648</v>
      </c>
      <c r="C8" s="191" t="s">
        <v>1075</v>
      </c>
      <c r="D8" s="210" t="s">
        <v>1076</v>
      </c>
    </row>
    <row r="9" spans="1:4" x14ac:dyDescent="0.2">
      <c r="A9" s="55" t="s">
        <v>649</v>
      </c>
      <c r="B9" s="42" t="s">
        <v>650</v>
      </c>
      <c r="C9" s="191" t="s">
        <v>1092</v>
      </c>
      <c r="D9" s="191" t="s">
        <v>1092</v>
      </c>
    </row>
    <row r="10" spans="1:4" ht="94.5" x14ac:dyDescent="0.2">
      <c r="A10" s="55">
        <v>3</v>
      </c>
      <c r="B10" s="42" t="s">
        <v>651</v>
      </c>
      <c r="C10" s="191" t="s">
        <v>1169</v>
      </c>
      <c r="D10" s="210" t="s">
        <v>1170</v>
      </c>
    </row>
    <row r="11" spans="1:4" x14ac:dyDescent="0.2">
      <c r="A11" s="55" t="s">
        <v>652</v>
      </c>
      <c r="B11" s="42" t="s">
        <v>653</v>
      </c>
      <c r="C11" s="191"/>
      <c r="D11" s="191"/>
    </row>
    <row r="12" spans="1:4" s="84" customFormat="1" x14ac:dyDescent="0.2">
      <c r="A12" s="83"/>
      <c r="B12" s="287" t="s">
        <v>654</v>
      </c>
      <c r="C12" s="288"/>
      <c r="D12" s="289"/>
    </row>
    <row r="13" spans="1:4" x14ac:dyDescent="0.2">
      <c r="A13" s="55">
        <v>4</v>
      </c>
      <c r="B13" s="42" t="s">
        <v>1125</v>
      </c>
      <c r="C13" s="191" t="s">
        <v>297</v>
      </c>
      <c r="D13" s="191" t="s">
        <v>341</v>
      </c>
    </row>
    <row r="14" spans="1:4" x14ac:dyDescent="0.2">
      <c r="A14" s="55">
        <v>5</v>
      </c>
      <c r="B14" s="42" t="s">
        <v>1126</v>
      </c>
      <c r="C14" s="191" t="s">
        <v>297</v>
      </c>
      <c r="D14" s="191" t="s">
        <v>341</v>
      </c>
    </row>
    <row r="15" spans="1:4" x14ac:dyDescent="0.2">
      <c r="A15" s="55">
        <v>6</v>
      </c>
      <c r="B15" s="42" t="s">
        <v>1127</v>
      </c>
      <c r="C15" s="191" t="s">
        <v>1091</v>
      </c>
      <c r="D15" s="191" t="s">
        <v>1091</v>
      </c>
    </row>
    <row r="16" spans="1:4" x14ac:dyDescent="0.2">
      <c r="A16" s="55">
        <v>7</v>
      </c>
      <c r="B16" s="42" t="s">
        <v>1128</v>
      </c>
      <c r="C16" s="191" t="s">
        <v>1077</v>
      </c>
      <c r="D16" s="191" t="s">
        <v>1078</v>
      </c>
    </row>
    <row r="17" spans="1:4" ht="21" x14ac:dyDescent="0.2">
      <c r="A17" s="55">
        <v>8</v>
      </c>
      <c r="B17" s="42" t="s">
        <v>655</v>
      </c>
      <c r="C17" s="191" t="s">
        <v>1077</v>
      </c>
      <c r="D17" s="191" t="s">
        <v>1078</v>
      </c>
    </row>
    <row r="18" spans="1:4" x14ac:dyDescent="0.2">
      <c r="A18" s="55">
        <v>9</v>
      </c>
      <c r="B18" s="42" t="s">
        <v>656</v>
      </c>
      <c r="C18" s="191" t="s">
        <v>1077</v>
      </c>
      <c r="D18" s="210" t="s">
        <v>1078</v>
      </c>
    </row>
    <row r="19" spans="1:4" x14ac:dyDescent="0.2">
      <c r="A19" s="55" t="s">
        <v>457</v>
      </c>
      <c r="B19" s="42" t="s">
        <v>657</v>
      </c>
      <c r="C19" s="191" t="s">
        <v>1079</v>
      </c>
      <c r="D19" s="210" t="s">
        <v>1080</v>
      </c>
    </row>
    <row r="20" spans="1:4" x14ac:dyDescent="0.2">
      <c r="A20" s="55" t="s">
        <v>459</v>
      </c>
      <c r="B20" s="42" t="s">
        <v>658</v>
      </c>
      <c r="C20" s="191" t="s">
        <v>1079</v>
      </c>
      <c r="D20" s="210" t="s">
        <v>1080</v>
      </c>
    </row>
    <row r="21" spans="1:4" x14ac:dyDescent="0.2">
      <c r="A21" s="55">
        <v>10</v>
      </c>
      <c r="B21" s="42" t="s">
        <v>659</v>
      </c>
      <c r="C21" s="191" t="s">
        <v>646</v>
      </c>
      <c r="D21" s="210" t="s">
        <v>1086</v>
      </c>
    </row>
    <row r="22" spans="1:4" x14ac:dyDescent="0.2">
      <c r="A22" s="55">
        <v>11</v>
      </c>
      <c r="B22" s="42" t="s">
        <v>660</v>
      </c>
      <c r="C22" s="191" t="s">
        <v>619</v>
      </c>
      <c r="D22" s="221">
        <v>45106</v>
      </c>
    </row>
    <row r="23" spans="1:4" x14ac:dyDescent="0.2">
      <c r="A23" s="55">
        <v>12</v>
      </c>
      <c r="B23" s="42" t="s">
        <v>661</v>
      </c>
      <c r="C23" s="191" t="s">
        <v>1087</v>
      </c>
      <c r="D23" s="210" t="s">
        <v>1088</v>
      </c>
    </row>
    <row r="24" spans="1:4" x14ac:dyDescent="0.2">
      <c r="A24" s="55">
        <v>13</v>
      </c>
      <c r="B24" s="42" t="s">
        <v>1129</v>
      </c>
      <c r="C24" s="191" t="s">
        <v>1089</v>
      </c>
      <c r="D24" s="221">
        <v>48759</v>
      </c>
    </row>
    <row r="25" spans="1:4" x14ac:dyDescent="0.2">
      <c r="A25" s="55">
        <v>14</v>
      </c>
      <c r="B25" s="42" t="s">
        <v>662</v>
      </c>
      <c r="C25" s="191" t="s">
        <v>187</v>
      </c>
      <c r="D25" s="210" t="s">
        <v>186</v>
      </c>
    </row>
    <row r="26" spans="1:4" x14ac:dyDescent="0.2">
      <c r="A26" s="55">
        <v>15</v>
      </c>
      <c r="B26" s="42" t="s">
        <v>1130</v>
      </c>
      <c r="C26" s="191" t="s">
        <v>619</v>
      </c>
      <c r="D26" s="221">
        <v>46933</v>
      </c>
    </row>
    <row r="27" spans="1:4" x14ac:dyDescent="0.2">
      <c r="A27" s="55">
        <v>16</v>
      </c>
      <c r="B27" s="42" t="s">
        <v>1131</v>
      </c>
      <c r="C27" s="191" t="s">
        <v>619</v>
      </c>
      <c r="D27" s="210" t="s">
        <v>1090</v>
      </c>
    </row>
    <row r="28" spans="1:4" s="84" customFormat="1" x14ac:dyDescent="0.2">
      <c r="A28" s="83"/>
      <c r="B28" s="287" t="s">
        <v>663</v>
      </c>
      <c r="C28" s="288"/>
      <c r="D28" s="289"/>
    </row>
    <row r="29" spans="1:4" x14ac:dyDescent="0.2">
      <c r="A29" s="55">
        <v>17</v>
      </c>
      <c r="B29" s="42" t="s">
        <v>664</v>
      </c>
      <c r="C29" s="191" t="s">
        <v>1084</v>
      </c>
      <c r="D29" s="210" t="s">
        <v>1085</v>
      </c>
    </row>
    <row r="30" spans="1:4" ht="21" x14ac:dyDescent="0.2">
      <c r="A30" s="55">
        <v>18</v>
      </c>
      <c r="B30" s="42" t="s">
        <v>665</v>
      </c>
      <c r="C30" s="191" t="s">
        <v>619</v>
      </c>
      <c r="D30" s="222" t="s">
        <v>1477</v>
      </c>
    </row>
    <row r="31" spans="1:4" x14ac:dyDescent="0.2">
      <c r="A31" s="55">
        <v>19</v>
      </c>
      <c r="B31" s="42" t="s">
        <v>666</v>
      </c>
      <c r="C31" s="191" t="s">
        <v>187</v>
      </c>
      <c r="D31" s="210" t="s">
        <v>187</v>
      </c>
    </row>
    <row r="32" spans="1:4" x14ac:dyDescent="0.2">
      <c r="A32" s="55" t="s">
        <v>378</v>
      </c>
      <c r="B32" s="42" t="s">
        <v>1132</v>
      </c>
      <c r="C32" s="191" t="s">
        <v>619</v>
      </c>
      <c r="D32" s="191" t="s">
        <v>619</v>
      </c>
    </row>
    <row r="33" spans="1:4" x14ac:dyDescent="0.2">
      <c r="A33" s="55" t="s">
        <v>379</v>
      </c>
      <c r="B33" s="42" t="s">
        <v>1133</v>
      </c>
      <c r="C33" s="191" t="s">
        <v>619</v>
      </c>
      <c r="D33" s="191" t="s">
        <v>619</v>
      </c>
    </row>
    <row r="34" spans="1:4" x14ac:dyDescent="0.2">
      <c r="A34" s="55">
        <v>21</v>
      </c>
      <c r="B34" s="42" t="s">
        <v>1134</v>
      </c>
      <c r="C34" s="191" t="s">
        <v>187</v>
      </c>
      <c r="D34" s="210" t="s">
        <v>187</v>
      </c>
    </row>
    <row r="35" spans="1:4" x14ac:dyDescent="0.2">
      <c r="A35" s="55">
        <v>22</v>
      </c>
      <c r="B35" s="42" t="s">
        <v>1135</v>
      </c>
      <c r="C35" s="191" t="s">
        <v>1081</v>
      </c>
      <c r="D35" s="210" t="s">
        <v>1082</v>
      </c>
    </row>
    <row r="36" spans="1:4" x14ac:dyDescent="0.2">
      <c r="A36" s="55">
        <v>23</v>
      </c>
      <c r="B36" s="42" t="s">
        <v>667</v>
      </c>
      <c r="C36" s="191" t="s">
        <v>619</v>
      </c>
      <c r="D36" s="210" t="s">
        <v>1083</v>
      </c>
    </row>
    <row r="37" spans="1:4" x14ac:dyDescent="0.2">
      <c r="A37" s="55">
        <v>24</v>
      </c>
      <c r="B37" s="42" t="s">
        <v>1136</v>
      </c>
      <c r="C37" s="191" t="s">
        <v>619</v>
      </c>
      <c r="D37" s="191" t="s">
        <v>619</v>
      </c>
    </row>
    <row r="38" spans="1:4" x14ac:dyDescent="0.2">
      <c r="A38" s="55">
        <v>25</v>
      </c>
      <c r="B38" s="42" t="s">
        <v>1137</v>
      </c>
      <c r="C38" s="191" t="s">
        <v>619</v>
      </c>
      <c r="D38" s="191" t="s">
        <v>619</v>
      </c>
    </row>
    <row r="39" spans="1:4" x14ac:dyDescent="0.2">
      <c r="A39" s="55">
        <v>26</v>
      </c>
      <c r="B39" s="42" t="s">
        <v>1138</v>
      </c>
      <c r="C39" s="191" t="s">
        <v>619</v>
      </c>
      <c r="D39" s="191" t="s">
        <v>619</v>
      </c>
    </row>
    <row r="40" spans="1:4" x14ac:dyDescent="0.2">
      <c r="A40" s="55">
        <v>27</v>
      </c>
      <c r="B40" s="42" t="s">
        <v>1139</v>
      </c>
      <c r="C40" s="191" t="s">
        <v>619</v>
      </c>
      <c r="D40" s="191" t="s">
        <v>619</v>
      </c>
    </row>
    <row r="41" spans="1:4" x14ac:dyDescent="0.2">
      <c r="A41" s="55">
        <v>28</v>
      </c>
      <c r="B41" s="42" t="s">
        <v>1140</v>
      </c>
      <c r="C41" s="191" t="s">
        <v>619</v>
      </c>
      <c r="D41" s="191" t="s">
        <v>619</v>
      </c>
    </row>
    <row r="42" spans="1:4" x14ac:dyDescent="0.2">
      <c r="A42" s="55">
        <v>29</v>
      </c>
      <c r="B42" s="42" t="s">
        <v>1141</v>
      </c>
      <c r="C42" s="191" t="s">
        <v>619</v>
      </c>
      <c r="D42" s="191" t="s">
        <v>619</v>
      </c>
    </row>
    <row r="43" spans="1:4" x14ac:dyDescent="0.2">
      <c r="A43" s="55">
        <v>30</v>
      </c>
      <c r="B43" s="42" t="s">
        <v>668</v>
      </c>
      <c r="C43" s="191" t="s">
        <v>619</v>
      </c>
      <c r="D43" s="191" t="s">
        <v>187</v>
      </c>
    </row>
    <row r="44" spans="1:4" x14ac:dyDescent="0.2">
      <c r="A44" s="55">
        <v>31</v>
      </c>
      <c r="B44" s="42" t="s">
        <v>1142</v>
      </c>
      <c r="C44" s="191" t="s">
        <v>619</v>
      </c>
      <c r="D44" s="191" t="s">
        <v>619</v>
      </c>
    </row>
    <row r="45" spans="1:4" x14ac:dyDescent="0.2">
      <c r="A45" s="55">
        <v>32</v>
      </c>
      <c r="B45" s="42" t="s">
        <v>1143</v>
      </c>
      <c r="C45" s="191" t="s">
        <v>619</v>
      </c>
      <c r="D45" s="191" t="s">
        <v>619</v>
      </c>
    </row>
    <row r="46" spans="1:4" x14ac:dyDescent="0.2">
      <c r="A46" s="55">
        <v>33</v>
      </c>
      <c r="B46" s="42" t="s">
        <v>1144</v>
      </c>
      <c r="C46" s="191" t="s">
        <v>619</v>
      </c>
      <c r="D46" s="191" t="s">
        <v>619</v>
      </c>
    </row>
    <row r="47" spans="1:4" x14ac:dyDescent="0.2">
      <c r="A47" s="55">
        <v>34</v>
      </c>
      <c r="B47" s="42" t="s">
        <v>1145</v>
      </c>
      <c r="C47" s="191" t="s">
        <v>619</v>
      </c>
      <c r="D47" s="191" t="s">
        <v>619</v>
      </c>
    </row>
    <row r="48" spans="1:4" s="19" customFormat="1" x14ac:dyDescent="0.2">
      <c r="A48" s="15" t="s">
        <v>669</v>
      </c>
      <c r="B48" s="16" t="s">
        <v>670</v>
      </c>
      <c r="C48" s="191"/>
      <c r="D48" s="191"/>
    </row>
    <row r="49" spans="1:4" s="19" customFormat="1" x14ac:dyDescent="0.2">
      <c r="A49" s="15" t="s">
        <v>671</v>
      </c>
      <c r="B49" s="16" t="s">
        <v>672</v>
      </c>
      <c r="C49" s="191" t="s">
        <v>1350</v>
      </c>
      <c r="D49" s="191" t="s">
        <v>1351</v>
      </c>
    </row>
    <row r="50" spans="1:4" x14ac:dyDescent="0.2">
      <c r="A50" s="55">
        <v>35</v>
      </c>
      <c r="B50" s="42" t="s">
        <v>673</v>
      </c>
      <c r="C50" s="191" t="s">
        <v>619</v>
      </c>
      <c r="D50" s="210" t="s">
        <v>646</v>
      </c>
    </row>
    <row r="51" spans="1:4" x14ac:dyDescent="0.2">
      <c r="A51" s="55">
        <v>36</v>
      </c>
      <c r="B51" s="42" t="s">
        <v>674</v>
      </c>
      <c r="C51" s="191" t="s">
        <v>1354</v>
      </c>
      <c r="D51" s="210" t="s">
        <v>1354</v>
      </c>
    </row>
    <row r="52" spans="1:4" x14ac:dyDescent="0.2">
      <c r="A52" s="55">
        <v>37</v>
      </c>
      <c r="B52" s="42" t="s">
        <v>675</v>
      </c>
      <c r="C52" s="191" t="s">
        <v>619</v>
      </c>
      <c r="D52" s="191" t="s">
        <v>619</v>
      </c>
    </row>
    <row r="53" spans="1:4" s="19" customFormat="1" x14ac:dyDescent="0.2">
      <c r="A53" s="15" t="s">
        <v>676</v>
      </c>
      <c r="B53" s="16" t="s">
        <v>677</v>
      </c>
      <c r="C53" s="191" t="s">
        <v>619</v>
      </c>
      <c r="D53" s="191" t="s">
        <v>619</v>
      </c>
    </row>
  </sheetData>
  <mergeCells count="4">
    <mergeCell ref="A6:B6"/>
    <mergeCell ref="A5:D5"/>
    <mergeCell ref="B12:D12"/>
    <mergeCell ref="B28:D28"/>
  </mergeCells>
  <hyperlinks>
    <hyperlink ref="A1" location="Forside!A1" display="Tilbage til forside" xr:uid="{BCA1716B-C6E5-4564-96CE-50524424B1BF}"/>
  </hyperlinks>
  <pageMargins left="0.7" right="0.7" top="0.75" bottom="0.75" header="0.3" footer="0.3"/>
  <pageSetup paperSize="9" orientation="portrait" r:id="rId1"/>
  <ignoredErrors>
    <ignoredError sqref="C19:D20"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AD37A-C03F-46AA-B222-C4A33F363460}">
  <dimension ref="A1:O13"/>
  <sheetViews>
    <sheetView workbookViewId="0"/>
  </sheetViews>
  <sheetFormatPr defaultRowHeight="14.25" x14ac:dyDescent="0.2"/>
  <cols>
    <col min="1" max="1" width="9.140625" style="72"/>
    <col min="2" max="2" width="16.140625" style="72" customWidth="1"/>
    <col min="3" max="3" width="18" style="72" customWidth="1"/>
    <col min="4" max="6" width="18" style="81" customWidth="1"/>
    <col min="7" max="7" width="30.140625" style="72" bestFit="1" customWidth="1"/>
    <col min="8" max="13" width="18" style="72" customWidth="1"/>
    <col min="14" max="15" width="13.5703125" style="72" customWidth="1"/>
    <col min="16" max="16384" width="9.140625" style="72"/>
  </cols>
  <sheetData>
    <row r="1" spans="1:15" s="71" customFormat="1" ht="15" x14ac:dyDescent="0.25">
      <c r="A1" s="95" t="s">
        <v>1069</v>
      </c>
      <c r="C1" s="72"/>
      <c r="D1" s="72"/>
      <c r="E1" s="72"/>
      <c r="F1" s="72"/>
      <c r="G1" s="72"/>
    </row>
    <row r="2" spans="1:15" s="21" customFormat="1" ht="15" x14ac:dyDescent="0.25">
      <c r="A2" s="95"/>
    </row>
    <row r="3" spans="1:15" s="21" customFormat="1" ht="15" x14ac:dyDescent="0.25">
      <c r="A3" s="95"/>
    </row>
    <row r="4" spans="1:15" s="21" customFormat="1" ht="15" x14ac:dyDescent="0.25">
      <c r="A4" s="95"/>
      <c r="C4" s="96"/>
    </row>
    <row r="5" spans="1:15" ht="25.5" customHeight="1" x14ac:dyDescent="0.2">
      <c r="A5" s="290" t="s">
        <v>757</v>
      </c>
      <c r="B5" s="290"/>
      <c r="C5" s="290"/>
      <c r="D5" s="290"/>
      <c r="E5" s="290"/>
      <c r="F5" s="290"/>
      <c r="G5" s="290"/>
      <c r="H5" s="290"/>
      <c r="I5" s="290"/>
      <c r="J5" s="290"/>
      <c r="K5" s="290"/>
      <c r="L5" s="290"/>
      <c r="M5" s="290"/>
      <c r="N5" s="290"/>
      <c r="O5" s="291"/>
    </row>
    <row r="6" spans="1:15" ht="27" customHeight="1" x14ac:dyDescent="0.2">
      <c r="A6" s="292" t="s">
        <v>224</v>
      </c>
      <c r="B6" s="293"/>
      <c r="C6" s="296" t="s">
        <v>3</v>
      </c>
      <c r="D6" s="297"/>
      <c r="E6" s="296" t="s">
        <v>399</v>
      </c>
      <c r="F6" s="297"/>
      <c r="G6" s="91" t="s">
        <v>5</v>
      </c>
      <c r="H6" s="294" t="s">
        <v>1120</v>
      </c>
      <c r="I6" s="296" t="s">
        <v>6</v>
      </c>
      <c r="J6" s="298"/>
      <c r="K6" s="298"/>
      <c r="L6" s="297"/>
      <c r="M6" s="294" t="s">
        <v>400</v>
      </c>
      <c r="N6" s="299" t="s">
        <v>1124</v>
      </c>
      <c r="O6" s="299" t="s">
        <v>401</v>
      </c>
    </row>
    <row r="7" spans="1:15" ht="63" x14ac:dyDescent="0.2">
      <c r="A7" s="292" t="s">
        <v>223</v>
      </c>
      <c r="B7" s="293"/>
      <c r="C7" s="74" t="s">
        <v>1150</v>
      </c>
      <c r="D7" s="74" t="s">
        <v>1117</v>
      </c>
      <c r="E7" s="74" t="s">
        <v>1118</v>
      </c>
      <c r="F7" s="74" t="s">
        <v>1119</v>
      </c>
      <c r="G7" s="74" t="s">
        <v>397</v>
      </c>
      <c r="H7" s="295"/>
      <c r="I7" s="74" t="s">
        <v>1121</v>
      </c>
      <c r="J7" s="74" t="s">
        <v>1122</v>
      </c>
      <c r="K7" s="74" t="s">
        <v>1123</v>
      </c>
      <c r="L7" s="74" t="s">
        <v>16</v>
      </c>
      <c r="M7" s="295"/>
      <c r="N7" s="300"/>
      <c r="O7" s="300"/>
    </row>
    <row r="8" spans="1:15" x14ac:dyDescent="0.2">
      <c r="A8" s="116" t="s">
        <v>17</v>
      </c>
      <c r="B8" s="115" t="s">
        <v>43</v>
      </c>
      <c r="C8" s="87">
        <v>2019902184</v>
      </c>
      <c r="D8" s="87">
        <v>21259866922</v>
      </c>
      <c r="E8" s="87">
        <v>2394520612</v>
      </c>
      <c r="F8" s="17">
        <v>0</v>
      </c>
      <c r="G8" s="17">
        <v>0</v>
      </c>
      <c r="H8" s="17">
        <v>25674289718</v>
      </c>
      <c r="I8" s="87">
        <v>527656204</v>
      </c>
      <c r="J8" s="87">
        <v>12546376</v>
      </c>
      <c r="K8" s="17">
        <v>0</v>
      </c>
      <c r="L8" s="88">
        <v>540202581</v>
      </c>
      <c r="M8" s="89">
        <v>6752532257</v>
      </c>
      <c r="N8" s="33">
        <v>0.66810000000000003</v>
      </c>
      <c r="O8" s="33">
        <v>2.5000000000000001E-2</v>
      </c>
    </row>
    <row r="9" spans="1:15" x14ac:dyDescent="0.2">
      <c r="A9" s="116" t="s">
        <v>17</v>
      </c>
      <c r="B9" s="86" t="s">
        <v>93</v>
      </c>
      <c r="C9" s="87">
        <v>4366653868</v>
      </c>
      <c r="D9" s="87">
        <v>15369673</v>
      </c>
      <c r="E9" s="87">
        <v>8697</v>
      </c>
      <c r="F9" s="17">
        <v>0</v>
      </c>
      <c r="G9" s="17">
        <v>0</v>
      </c>
      <c r="H9" s="17">
        <v>4382032237</v>
      </c>
      <c r="I9" s="87">
        <v>264342844</v>
      </c>
      <c r="J9" s="87">
        <v>696</v>
      </c>
      <c r="K9" s="17">
        <v>0</v>
      </c>
      <c r="L9" s="88">
        <v>264343540</v>
      </c>
      <c r="M9" s="89">
        <v>3304294252</v>
      </c>
      <c r="N9" s="33">
        <v>0.32690000000000002</v>
      </c>
      <c r="O9" s="33">
        <v>0.02</v>
      </c>
    </row>
    <row r="10" spans="1:15" x14ac:dyDescent="0.2">
      <c r="A10" s="116" t="s">
        <v>17</v>
      </c>
      <c r="B10" s="86" t="s">
        <v>81</v>
      </c>
      <c r="C10" s="87">
        <v>112603</v>
      </c>
      <c r="D10" s="87">
        <v>16298883</v>
      </c>
      <c r="E10" s="87">
        <v>224</v>
      </c>
      <c r="F10" s="17">
        <v>0</v>
      </c>
      <c r="G10" s="17">
        <v>0</v>
      </c>
      <c r="H10" s="17">
        <v>16411711</v>
      </c>
      <c r="I10" s="87">
        <v>520920</v>
      </c>
      <c r="J10" s="87">
        <v>18</v>
      </c>
      <c r="K10" s="17">
        <v>0</v>
      </c>
      <c r="L10" s="88">
        <v>520938</v>
      </c>
      <c r="M10" s="89">
        <v>6511720</v>
      </c>
      <c r="N10" s="33">
        <v>5.9999999999999995E-4</v>
      </c>
      <c r="O10" s="33">
        <v>2.5000000000000001E-2</v>
      </c>
    </row>
    <row r="11" spans="1:15" x14ac:dyDescent="0.2">
      <c r="A11" s="116" t="s">
        <v>17</v>
      </c>
      <c r="B11" s="86" t="s">
        <v>106</v>
      </c>
      <c r="C11" s="87">
        <v>0</v>
      </c>
      <c r="D11" s="87">
        <v>27195050</v>
      </c>
      <c r="E11" s="87">
        <v>1237267</v>
      </c>
      <c r="F11" s="17">
        <v>0</v>
      </c>
      <c r="G11" s="17">
        <v>0</v>
      </c>
      <c r="H11" s="17">
        <v>28432318</v>
      </c>
      <c r="I11" s="87">
        <v>792401</v>
      </c>
      <c r="J11" s="87">
        <v>98981</v>
      </c>
      <c r="K11" s="17">
        <v>0</v>
      </c>
      <c r="L11" s="88">
        <v>891383</v>
      </c>
      <c r="M11" s="89">
        <v>11142282</v>
      </c>
      <c r="N11" s="33">
        <v>1.1000000000000001E-3</v>
      </c>
      <c r="O11" s="33">
        <v>0</v>
      </c>
    </row>
    <row r="12" spans="1:15" x14ac:dyDescent="0.2">
      <c r="A12" s="116" t="s">
        <v>17</v>
      </c>
      <c r="B12" s="86" t="s">
        <v>791</v>
      </c>
      <c r="C12" s="87">
        <v>1246097</v>
      </c>
      <c r="D12" s="87">
        <v>78127620</v>
      </c>
      <c r="E12" s="87">
        <v>1156796</v>
      </c>
      <c r="F12" s="17">
        <v>0</v>
      </c>
      <c r="G12" s="17">
        <v>0</v>
      </c>
      <c r="H12" s="17">
        <v>80530513</v>
      </c>
      <c r="I12" s="87">
        <v>2484370</v>
      </c>
      <c r="J12" s="87">
        <v>92544</v>
      </c>
      <c r="K12" s="17">
        <v>0</v>
      </c>
      <c r="L12" s="88">
        <v>2576914</v>
      </c>
      <c r="M12" s="89">
        <v>32211420</v>
      </c>
      <c r="N12" s="33">
        <v>3.2000000000000002E-3</v>
      </c>
      <c r="O12" s="33" t="s">
        <v>1650</v>
      </c>
    </row>
    <row r="13" spans="1:15" x14ac:dyDescent="0.2">
      <c r="A13" s="117" t="s">
        <v>18</v>
      </c>
      <c r="B13" s="90" t="s">
        <v>16</v>
      </c>
      <c r="C13" s="88">
        <v>6387914752</v>
      </c>
      <c r="D13" s="88">
        <v>21396858148</v>
      </c>
      <c r="E13" s="88">
        <v>2396923596</v>
      </c>
      <c r="F13" s="34">
        <v>0</v>
      </c>
      <c r="G13" s="34">
        <v>0</v>
      </c>
      <c r="H13" s="34">
        <v>30181696497</v>
      </c>
      <c r="I13" s="88">
        <v>795796739</v>
      </c>
      <c r="J13" s="88">
        <v>12738615</v>
      </c>
      <c r="K13" s="34">
        <v>0</v>
      </c>
      <c r="L13" s="88">
        <v>808535354</v>
      </c>
      <c r="M13" s="89">
        <v>10106691930</v>
      </c>
      <c r="N13" s="33">
        <v>1</v>
      </c>
      <c r="O13" s="33" t="s">
        <v>1650</v>
      </c>
    </row>
  </sheetData>
  <mergeCells count="10">
    <mergeCell ref="A5:O5"/>
    <mergeCell ref="A6:B6"/>
    <mergeCell ref="A7:B7"/>
    <mergeCell ref="H6:H7"/>
    <mergeCell ref="C6:D6"/>
    <mergeCell ref="E6:F6"/>
    <mergeCell ref="I6:L6"/>
    <mergeCell ref="N6:N7"/>
    <mergeCell ref="O6:O7"/>
    <mergeCell ref="M6:M7"/>
  </mergeCells>
  <hyperlinks>
    <hyperlink ref="A1" location="Forside!A1" display="Tilbage til forside" xr:uid="{C4FC0248-14CF-4847-9DC2-187EA8F54C9C}"/>
  </hyperlinks>
  <pageMargins left="0.7" right="0.7" top="0.75" bottom="0.75" header="0.3" footer="0.3"/>
  <pageSetup paperSize="9" orientation="portrait" r:id="rId1"/>
  <ignoredErrors>
    <ignoredError sqref="A8:A13"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ACBC6-66E2-4361-A1C3-5A54935F944D}">
  <dimension ref="A1:C41"/>
  <sheetViews>
    <sheetView workbookViewId="0"/>
  </sheetViews>
  <sheetFormatPr defaultRowHeight="14.25" x14ac:dyDescent="0.2"/>
  <cols>
    <col min="1" max="1" width="9.140625" style="19" customWidth="1"/>
    <col min="2" max="2" width="83.140625" style="19" customWidth="1"/>
    <col min="3" max="3" width="16.28515625" style="19" bestFit="1" customWidth="1"/>
    <col min="4" max="16384" width="9.140625" style="19"/>
  </cols>
  <sheetData>
    <row r="1" spans="1:3" s="21" customFormat="1" ht="15" x14ac:dyDescent="0.25">
      <c r="A1" s="95" t="s">
        <v>1069</v>
      </c>
      <c r="C1" s="19"/>
    </row>
    <row r="2" spans="1:3" s="21" customFormat="1" ht="15" x14ac:dyDescent="0.25">
      <c r="A2" s="95"/>
    </row>
    <row r="3" spans="1:3" s="21" customFormat="1" ht="15" x14ac:dyDescent="0.25">
      <c r="A3" s="95"/>
    </row>
    <row r="4" spans="1:3" s="21" customFormat="1" ht="15" x14ac:dyDescent="0.25">
      <c r="A4" s="95"/>
      <c r="C4" s="96"/>
    </row>
    <row r="5" spans="1:3" ht="25.5" customHeight="1" x14ac:dyDescent="0.2">
      <c r="A5" s="256" t="s">
        <v>758</v>
      </c>
      <c r="B5" s="257"/>
      <c r="C5" s="258"/>
    </row>
    <row r="6" spans="1:3" ht="15" customHeight="1" x14ac:dyDescent="0.2">
      <c r="A6" s="301" t="s">
        <v>224</v>
      </c>
      <c r="B6" s="302"/>
      <c r="C6" s="48">
        <f>Indledning!$C$8</f>
        <v>45291</v>
      </c>
    </row>
    <row r="7" spans="1:3" x14ac:dyDescent="0.2">
      <c r="A7" s="55">
        <v>1</v>
      </c>
      <c r="B7" s="32" t="s">
        <v>225</v>
      </c>
      <c r="C7" s="118">
        <v>13294123</v>
      </c>
    </row>
    <row r="8" spans="1:3" x14ac:dyDescent="0.2">
      <c r="A8" s="55">
        <v>2</v>
      </c>
      <c r="B8" s="32" t="s">
        <v>226</v>
      </c>
      <c r="C8" s="33">
        <v>2.3300000000000001E-2</v>
      </c>
    </row>
    <row r="9" spans="1:3" x14ac:dyDescent="0.2">
      <c r="A9" s="55">
        <v>3</v>
      </c>
      <c r="B9" s="32" t="s">
        <v>227</v>
      </c>
      <c r="C9" s="118">
        <v>309186</v>
      </c>
    </row>
    <row r="41" spans="2:3" s="29" customFormat="1" x14ac:dyDescent="0.2">
      <c r="B41" s="19"/>
      <c r="C41" s="19"/>
    </row>
  </sheetData>
  <mergeCells count="2">
    <mergeCell ref="A5:C5"/>
    <mergeCell ref="A6:B6"/>
  </mergeCells>
  <hyperlinks>
    <hyperlink ref="A1" location="Forside!A1" display="Tilbage til forside" xr:uid="{3AF67257-892B-4DCC-9511-9888E627CA62}"/>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1D200-0D93-4381-A6BA-8A445DCC4019}">
  <dimension ref="A1:G40"/>
  <sheetViews>
    <sheetView workbookViewId="0"/>
  </sheetViews>
  <sheetFormatPr defaultRowHeight="14.25" x14ac:dyDescent="0.2"/>
  <cols>
    <col min="1" max="1" width="9.140625" style="72"/>
    <col min="2" max="2" width="132.5703125" style="72" customWidth="1"/>
    <col min="3" max="3" width="21.42578125" style="72" customWidth="1"/>
    <col min="4" max="16384" width="9.140625" style="72"/>
  </cols>
  <sheetData>
    <row r="1" spans="1:7" s="71" customFormat="1" ht="15" x14ac:dyDescent="0.25">
      <c r="A1" s="95" t="s">
        <v>1069</v>
      </c>
    </row>
    <row r="2" spans="1:7" s="21" customFormat="1" ht="15" x14ac:dyDescent="0.25">
      <c r="A2" s="95"/>
    </row>
    <row r="3" spans="1:7" s="21" customFormat="1" ht="15" x14ac:dyDescent="0.25">
      <c r="A3" s="95"/>
    </row>
    <row r="4" spans="1:7" s="21" customFormat="1" ht="15" x14ac:dyDescent="0.25">
      <c r="A4" s="95"/>
      <c r="C4" s="96"/>
    </row>
    <row r="5" spans="1:7" ht="28.5" customHeight="1" x14ac:dyDescent="0.2">
      <c r="A5" s="303" t="s">
        <v>759</v>
      </c>
      <c r="B5" s="304"/>
      <c r="C5" s="305"/>
    </row>
    <row r="6" spans="1:7" x14ac:dyDescent="0.2">
      <c r="A6" s="282" t="s">
        <v>224</v>
      </c>
      <c r="B6" s="284"/>
      <c r="C6" s="73" t="s">
        <v>551</v>
      </c>
    </row>
    <row r="7" spans="1:7" x14ac:dyDescent="0.2">
      <c r="A7" s="55">
        <v>1</v>
      </c>
      <c r="B7" s="42" t="s">
        <v>404</v>
      </c>
      <c r="C7" s="118">
        <v>33243575</v>
      </c>
      <c r="D7" s="75"/>
      <c r="E7" s="75"/>
      <c r="F7" s="75"/>
      <c r="G7" s="75"/>
    </row>
    <row r="8" spans="1:7" x14ac:dyDescent="0.2">
      <c r="A8" s="55">
        <v>2</v>
      </c>
      <c r="B8" s="42" t="s">
        <v>405</v>
      </c>
      <c r="C8" s="118">
        <v>-11777</v>
      </c>
      <c r="D8" s="75"/>
      <c r="E8" s="75"/>
      <c r="F8" s="75"/>
      <c r="G8" s="75"/>
    </row>
    <row r="9" spans="1:7" x14ac:dyDescent="0.2">
      <c r="A9" s="55">
        <v>3</v>
      </c>
      <c r="B9" s="42" t="s">
        <v>406</v>
      </c>
      <c r="C9" s="118" t="s">
        <v>1650</v>
      </c>
      <c r="D9" s="75"/>
      <c r="E9" s="75"/>
      <c r="F9" s="75"/>
      <c r="G9" s="75"/>
    </row>
    <row r="10" spans="1:7" x14ac:dyDescent="0.2">
      <c r="A10" s="55">
        <v>4</v>
      </c>
      <c r="B10" s="42" t="s">
        <v>407</v>
      </c>
      <c r="C10" s="118" t="s">
        <v>1650</v>
      </c>
      <c r="D10" s="75"/>
      <c r="E10" s="75"/>
      <c r="F10" s="75"/>
      <c r="G10" s="75"/>
    </row>
    <row r="11" spans="1:7" ht="21" x14ac:dyDescent="0.2">
      <c r="A11" s="55">
        <v>5</v>
      </c>
      <c r="B11" s="42" t="s">
        <v>408</v>
      </c>
      <c r="C11" s="118" t="s">
        <v>1650</v>
      </c>
      <c r="D11" s="75"/>
      <c r="E11" s="75"/>
      <c r="F11" s="75"/>
      <c r="G11" s="75"/>
    </row>
    <row r="12" spans="1:7" x14ac:dyDescent="0.2">
      <c r="A12" s="55">
        <v>6</v>
      </c>
      <c r="B12" s="42" t="s">
        <v>409</v>
      </c>
      <c r="C12" s="118" t="s">
        <v>1650</v>
      </c>
      <c r="D12" s="75"/>
      <c r="E12" s="75"/>
      <c r="F12" s="75"/>
      <c r="G12" s="75"/>
    </row>
    <row r="13" spans="1:7" x14ac:dyDescent="0.2">
      <c r="A13" s="55">
        <v>7</v>
      </c>
      <c r="B13" s="42" t="s">
        <v>410</v>
      </c>
      <c r="C13" s="118" t="s">
        <v>1650</v>
      </c>
    </row>
    <row r="14" spans="1:7" x14ac:dyDescent="0.2">
      <c r="A14" s="55">
        <v>8</v>
      </c>
      <c r="B14" s="42" t="s">
        <v>411</v>
      </c>
      <c r="C14" s="118">
        <v>131792</v>
      </c>
      <c r="D14" s="75"/>
      <c r="E14" s="75"/>
      <c r="F14" s="75"/>
      <c r="G14" s="75"/>
    </row>
    <row r="15" spans="1:7" x14ac:dyDescent="0.2">
      <c r="A15" s="55">
        <v>9</v>
      </c>
      <c r="B15" s="42" t="s">
        <v>412</v>
      </c>
      <c r="C15" s="118" t="s">
        <v>1650</v>
      </c>
      <c r="D15" s="75"/>
      <c r="E15" s="75"/>
      <c r="F15" s="75"/>
      <c r="G15" s="75"/>
    </row>
    <row r="16" spans="1:7" x14ac:dyDescent="0.2">
      <c r="A16" s="55">
        <v>10</v>
      </c>
      <c r="B16" s="42" t="s">
        <v>413</v>
      </c>
      <c r="C16" s="118">
        <v>3057372</v>
      </c>
      <c r="D16" s="75"/>
      <c r="E16" s="75"/>
      <c r="F16" s="75"/>
      <c r="G16" s="75"/>
    </row>
    <row r="17" spans="1:7" x14ac:dyDescent="0.2">
      <c r="A17" s="55">
        <v>11</v>
      </c>
      <c r="B17" s="42" t="s">
        <v>414</v>
      </c>
      <c r="C17" s="118" t="s">
        <v>1650</v>
      </c>
      <c r="D17" s="75"/>
      <c r="E17" s="75"/>
      <c r="F17" s="75"/>
      <c r="G17" s="75"/>
    </row>
    <row r="18" spans="1:7" x14ac:dyDescent="0.2">
      <c r="A18" s="55" t="s">
        <v>402</v>
      </c>
      <c r="B18" s="42" t="s">
        <v>415</v>
      </c>
      <c r="C18" s="118" t="s">
        <v>1650</v>
      </c>
      <c r="D18" s="75"/>
      <c r="E18" s="75"/>
      <c r="F18" s="75"/>
      <c r="G18" s="75"/>
    </row>
    <row r="19" spans="1:7" x14ac:dyDescent="0.2">
      <c r="A19" s="55" t="s">
        <v>403</v>
      </c>
      <c r="B19" s="42" t="s">
        <v>416</v>
      </c>
      <c r="C19" s="118" t="s">
        <v>1650</v>
      </c>
      <c r="D19" s="75"/>
      <c r="E19" s="75"/>
      <c r="F19" s="75"/>
      <c r="G19" s="75"/>
    </row>
    <row r="20" spans="1:7" x14ac:dyDescent="0.2">
      <c r="A20" s="55">
        <v>12</v>
      </c>
      <c r="B20" s="42" t="s">
        <v>417</v>
      </c>
      <c r="C20" s="118">
        <v>-138360</v>
      </c>
    </row>
    <row r="21" spans="1:7" x14ac:dyDescent="0.2">
      <c r="A21" s="77">
        <v>13</v>
      </c>
      <c r="B21" s="78" t="s">
        <v>161</v>
      </c>
      <c r="C21" s="119">
        <v>36282602</v>
      </c>
      <c r="D21" s="75"/>
      <c r="E21" s="75"/>
      <c r="F21" s="75"/>
      <c r="G21" s="75"/>
    </row>
    <row r="23" spans="1:7" x14ac:dyDescent="0.2">
      <c r="D23" s="75"/>
      <c r="E23" s="75"/>
      <c r="F23" s="75"/>
      <c r="G23" s="75"/>
    </row>
    <row r="24" spans="1:7" x14ac:dyDescent="0.2">
      <c r="D24" s="75"/>
      <c r="E24" s="75"/>
      <c r="F24" s="75"/>
      <c r="G24" s="75"/>
    </row>
    <row r="25" spans="1:7" x14ac:dyDescent="0.2">
      <c r="D25" s="75"/>
      <c r="E25" s="75"/>
      <c r="F25" s="75"/>
      <c r="G25" s="75"/>
    </row>
    <row r="26" spans="1:7" x14ac:dyDescent="0.2">
      <c r="D26" s="75"/>
      <c r="E26" s="75"/>
      <c r="F26" s="75"/>
      <c r="G26" s="75"/>
    </row>
    <row r="27" spans="1:7" x14ac:dyDescent="0.2">
      <c r="D27" s="75"/>
      <c r="E27" s="75"/>
      <c r="F27" s="75"/>
      <c r="G27" s="75"/>
    </row>
    <row r="29" spans="1:7" x14ac:dyDescent="0.2">
      <c r="D29" s="75"/>
      <c r="E29" s="75"/>
      <c r="F29" s="75"/>
      <c r="G29" s="75"/>
    </row>
    <row r="30" spans="1:7" x14ac:dyDescent="0.2">
      <c r="D30" s="75"/>
      <c r="E30" s="75"/>
      <c r="F30" s="75"/>
      <c r="G30" s="75"/>
    </row>
    <row r="31" spans="1:7" x14ac:dyDescent="0.2">
      <c r="D31" s="75"/>
      <c r="E31" s="75"/>
      <c r="F31" s="75"/>
      <c r="G31" s="75"/>
    </row>
    <row r="32" spans="1:7" x14ac:dyDescent="0.2">
      <c r="D32" s="75"/>
      <c r="E32" s="75"/>
      <c r="F32" s="75"/>
      <c r="G32" s="75"/>
    </row>
    <row r="33" spans="1:7" x14ac:dyDescent="0.2">
      <c r="D33" s="75"/>
      <c r="E33" s="75"/>
      <c r="F33" s="75"/>
      <c r="G33" s="75"/>
    </row>
    <row r="34" spans="1:7" x14ac:dyDescent="0.2">
      <c r="D34" s="75"/>
      <c r="E34" s="75"/>
      <c r="F34" s="75"/>
      <c r="G34" s="75"/>
    </row>
    <row r="35" spans="1:7" x14ac:dyDescent="0.2">
      <c r="D35" s="75"/>
      <c r="E35" s="75"/>
      <c r="F35" s="75"/>
      <c r="G35" s="75"/>
    </row>
    <row r="36" spans="1:7" x14ac:dyDescent="0.2">
      <c r="D36" s="75"/>
      <c r="E36" s="75"/>
      <c r="F36" s="75"/>
      <c r="G36" s="75"/>
    </row>
    <row r="37" spans="1:7" x14ac:dyDescent="0.2">
      <c r="D37" s="75"/>
      <c r="E37" s="75"/>
      <c r="F37" s="75"/>
      <c r="G37" s="75"/>
    </row>
    <row r="38" spans="1:7" x14ac:dyDescent="0.2">
      <c r="D38" s="75"/>
      <c r="E38" s="75"/>
      <c r="F38" s="75"/>
      <c r="G38" s="75"/>
    </row>
    <row r="39" spans="1:7" x14ac:dyDescent="0.2">
      <c r="D39" s="75"/>
      <c r="E39" s="75"/>
      <c r="F39" s="75"/>
      <c r="G39" s="75"/>
    </row>
    <row r="40" spans="1:7" s="79" customFormat="1" x14ac:dyDescent="0.2">
      <c r="A40" s="72"/>
      <c r="B40" s="72"/>
      <c r="C40" s="72"/>
      <c r="D40" s="80"/>
      <c r="E40" s="80"/>
      <c r="F40" s="80"/>
      <c r="G40" s="80"/>
    </row>
  </sheetData>
  <mergeCells count="2">
    <mergeCell ref="A6:B6"/>
    <mergeCell ref="A5:C5"/>
  </mergeCells>
  <hyperlinks>
    <hyperlink ref="A1" location="Forside!A1" display="Tilbage til forside" xr:uid="{4370C9B3-1DA4-4E29-8692-70F7EBAB2723}"/>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24988-8CFC-4DD8-BA0C-FF6DFD2B4D20}">
  <dimension ref="A1:H72"/>
  <sheetViews>
    <sheetView zoomScaleNormal="100" workbookViewId="0"/>
  </sheetViews>
  <sheetFormatPr defaultRowHeight="14.25" x14ac:dyDescent="0.2"/>
  <cols>
    <col min="1" max="1" width="9.140625" style="72"/>
    <col min="2" max="2" width="127.85546875" style="72" customWidth="1"/>
    <col min="3" max="4" width="15.42578125" style="81" customWidth="1"/>
    <col min="5" max="16384" width="9.140625" style="72"/>
  </cols>
  <sheetData>
    <row r="1" spans="1:8" s="71" customFormat="1" ht="15" x14ac:dyDescent="0.25">
      <c r="A1" s="95" t="s">
        <v>1069</v>
      </c>
    </row>
    <row r="2" spans="1:8" s="21" customFormat="1" ht="15" x14ac:dyDescent="0.25">
      <c r="A2" s="95"/>
    </row>
    <row r="3" spans="1:8" s="21" customFormat="1" ht="15" x14ac:dyDescent="0.25">
      <c r="A3" s="95"/>
    </row>
    <row r="4" spans="1:8" s="21" customFormat="1" ht="15" x14ac:dyDescent="0.25">
      <c r="A4" s="95"/>
      <c r="C4" s="96"/>
    </row>
    <row r="5" spans="1:8" ht="25.5" customHeight="1" x14ac:dyDescent="0.2">
      <c r="A5" s="256" t="s">
        <v>1294</v>
      </c>
      <c r="B5" s="257"/>
      <c r="C5" s="257"/>
      <c r="D5" s="258"/>
    </row>
    <row r="6" spans="1:8" ht="28.5" customHeight="1" x14ac:dyDescent="0.2">
      <c r="A6" s="282" t="s">
        <v>224</v>
      </c>
      <c r="B6" s="284"/>
      <c r="C6" s="306" t="s">
        <v>418</v>
      </c>
      <c r="D6" s="307"/>
    </row>
    <row r="7" spans="1:8" x14ac:dyDescent="0.2">
      <c r="A7" s="91" t="s">
        <v>419</v>
      </c>
      <c r="B7" s="46"/>
      <c r="C7" s="168">
        <f>Indledning!$C$8</f>
        <v>45291</v>
      </c>
      <c r="D7" s="168">
        <f>EOMONTH($C$7,-12)</f>
        <v>44926</v>
      </c>
    </row>
    <row r="8" spans="1:8" x14ac:dyDescent="0.2">
      <c r="A8" s="55">
        <v>1</v>
      </c>
      <c r="B8" s="92" t="s">
        <v>446</v>
      </c>
      <c r="C8" s="118">
        <v>33231798</v>
      </c>
      <c r="D8" s="118">
        <v>29932611</v>
      </c>
      <c r="E8" s="75"/>
      <c r="F8" s="75"/>
      <c r="G8" s="75"/>
      <c r="H8" s="75"/>
    </row>
    <row r="9" spans="1:8" ht="21" x14ac:dyDescent="0.2">
      <c r="A9" s="55">
        <v>2</v>
      </c>
      <c r="B9" s="92" t="s">
        <v>447</v>
      </c>
      <c r="C9" s="118" t="s">
        <v>1650</v>
      </c>
      <c r="D9" s="118" t="s">
        <v>1650</v>
      </c>
      <c r="E9" s="75"/>
      <c r="F9" s="75"/>
      <c r="G9" s="75"/>
      <c r="H9" s="75"/>
    </row>
    <row r="10" spans="1:8" x14ac:dyDescent="0.2">
      <c r="A10" s="55">
        <v>3</v>
      </c>
      <c r="B10" s="92" t="s">
        <v>448</v>
      </c>
      <c r="C10" s="118" t="s">
        <v>1650</v>
      </c>
      <c r="D10" s="118" t="s">
        <v>1650</v>
      </c>
      <c r="E10" s="75"/>
      <c r="F10" s="75"/>
      <c r="G10" s="75"/>
      <c r="H10" s="75"/>
    </row>
    <row r="11" spans="1:8" x14ac:dyDescent="0.2">
      <c r="A11" s="55">
        <v>4</v>
      </c>
      <c r="B11" s="92" t="s">
        <v>449</v>
      </c>
      <c r="C11" s="118" t="s">
        <v>1650</v>
      </c>
      <c r="D11" s="118" t="s">
        <v>1650</v>
      </c>
      <c r="E11" s="75"/>
      <c r="F11" s="75"/>
      <c r="G11" s="75"/>
      <c r="H11" s="75"/>
    </row>
    <row r="12" spans="1:8" x14ac:dyDescent="0.2">
      <c r="A12" s="55">
        <v>5</v>
      </c>
      <c r="B12" s="92" t="s">
        <v>450</v>
      </c>
      <c r="C12" s="118" t="s">
        <v>1650</v>
      </c>
      <c r="D12" s="118" t="s">
        <v>1650</v>
      </c>
      <c r="E12" s="75"/>
      <c r="F12" s="75"/>
      <c r="G12" s="75"/>
      <c r="H12" s="75"/>
    </row>
    <row r="13" spans="1:8" x14ac:dyDescent="0.2">
      <c r="A13" s="55">
        <v>6</v>
      </c>
      <c r="B13" s="92" t="s">
        <v>451</v>
      </c>
      <c r="C13" s="118">
        <v>-138360</v>
      </c>
      <c r="D13" s="118">
        <v>-125027</v>
      </c>
      <c r="E13" s="75"/>
      <c r="F13" s="75"/>
      <c r="G13" s="75"/>
      <c r="H13" s="75"/>
    </row>
    <row r="14" spans="1:8" x14ac:dyDescent="0.2">
      <c r="A14" s="55">
        <v>7</v>
      </c>
      <c r="B14" s="92" t="s">
        <v>452</v>
      </c>
      <c r="C14" s="118">
        <v>33093438</v>
      </c>
      <c r="D14" s="118">
        <v>29807584</v>
      </c>
    </row>
    <row r="15" spans="1:8" x14ac:dyDescent="0.2">
      <c r="A15" s="282" t="s">
        <v>420</v>
      </c>
      <c r="B15" s="283"/>
      <c r="C15" s="283"/>
      <c r="D15" s="284"/>
      <c r="E15" s="75"/>
      <c r="F15" s="75"/>
      <c r="G15" s="75"/>
      <c r="H15" s="75"/>
    </row>
    <row r="16" spans="1:8" ht="21" x14ac:dyDescent="0.2">
      <c r="A16" s="55">
        <v>8</v>
      </c>
      <c r="B16" s="92" t="s">
        <v>453</v>
      </c>
      <c r="C16" s="118">
        <v>56578</v>
      </c>
      <c r="D16" s="118">
        <v>14751</v>
      </c>
      <c r="E16" s="75"/>
      <c r="F16" s="75"/>
      <c r="G16" s="75"/>
      <c r="H16" s="75"/>
    </row>
    <row r="17" spans="1:8" x14ac:dyDescent="0.2">
      <c r="A17" s="55" t="s">
        <v>454</v>
      </c>
      <c r="B17" s="92" t="s">
        <v>455</v>
      </c>
      <c r="C17" s="118" t="s">
        <v>1650</v>
      </c>
      <c r="D17" s="118" t="s">
        <v>1650</v>
      </c>
      <c r="E17" s="75"/>
      <c r="F17" s="75"/>
      <c r="G17" s="75"/>
      <c r="H17" s="75"/>
    </row>
    <row r="18" spans="1:8" x14ac:dyDescent="0.2">
      <c r="A18" s="55">
        <v>9</v>
      </c>
      <c r="B18" s="92" t="s">
        <v>456</v>
      </c>
      <c r="C18" s="118">
        <v>75213</v>
      </c>
      <c r="D18" s="118">
        <v>49475</v>
      </c>
      <c r="E18" s="75"/>
      <c r="F18" s="75"/>
      <c r="G18" s="75"/>
      <c r="H18" s="75"/>
    </row>
    <row r="19" spans="1:8" x14ac:dyDescent="0.2">
      <c r="A19" s="55" t="s">
        <v>457</v>
      </c>
      <c r="B19" s="92" t="s">
        <v>458</v>
      </c>
      <c r="C19" s="118" t="s">
        <v>1650</v>
      </c>
      <c r="D19" s="118" t="s">
        <v>1650</v>
      </c>
      <c r="E19" s="75"/>
      <c r="F19" s="75"/>
      <c r="G19" s="75"/>
      <c r="H19" s="75"/>
    </row>
    <row r="20" spans="1:8" x14ac:dyDescent="0.2">
      <c r="A20" s="55" t="s">
        <v>459</v>
      </c>
      <c r="B20" s="92" t="s">
        <v>421</v>
      </c>
      <c r="C20" s="118" t="s">
        <v>1650</v>
      </c>
      <c r="D20" s="118" t="s">
        <v>1650</v>
      </c>
      <c r="E20" s="75"/>
      <c r="F20" s="75"/>
      <c r="G20" s="75"/>
      <c r="H20" s="75"/>
    </row>
    <row r="21" spans="1:8" x14ac:dyDescent="0.2">
      <c r="A21" s="55">
        <v>10</v>
      </c>
      <c r="B21" s="92" t="s">
        <v>460</v>
      </c>
      <c r="C21" s="118" t="s">
        <v>1650</v>
      </c>
      <c r="D21" s="118" t="s">
        <v>1650</v>
      </c>
    </row>
    <row r="22" spans="1:8" x14ac:dyDescent="0.2">
      <c r="A22" s="55" t="s">
        <v>461</v>
      </c>
      <c r="B22" s="92" t="s">
        <v>462</v>
      </c>
      <c r="C22" s="118" t="s">
        <v>1650</v>
      </c>
      <c r="D22" s="118" t="s">
        <v>1650</v>
      </c>
      <c r="E22" s="75"/>
      <c r="F22" s="75"/>
      <c r="G22" s="75"/>
      <c r="H22" s="75"/>
    </row>
    <row r="23" spans="1:8" x14ac:dyDescent="0.2">
      <c r="A23" s="55" t="s">
        <v>463</v>
      </c>
      <c r="B23" s="92" t="s">
        <v>464</v>
      </c>
      <c r="C23" s="118" t="s">
        <v>1650</v>
      </c>
      <c r="D23" s="118" t="s">
        <v>1650</v>
      </c>
    </row>
    <row r="24" spans="1:8" x14ac:dyDescent="0.2">
      <c r="A24" s="55">
        <v>11</v>
      </c>
      <c r="B24" s="92" t="s">
        <v>465</v>
      </c>
      <c r="C24" s="118" t="s">
        <v>1650</v>
      </c>
      <c r="D24" s="118" t="s">
        <v>1650</v>
      </c>
      <c r="E24" s="75"/>
      <c r="F24" s="75"/>
      <c r="G24" s="75"/>
      <c r="H24" s="75"/>
    </row>
    <row r="25" spans="1:8" x14ac:dyDescent="0.2">
      <c r="A25" s="55">
        <v>12</v>
      </c>
      <c r="B25" s="92" t="s">
        <v>466</v>
      </c>
      <c r="C25" s="118" t="s">
        <v>1650</v>
      </c>
      <c r="D25" s="118" t="s">
        <v>1650</v>
      </c>
      <c r="E25" s="75"/>
      <c r="F25" s="75"/>
      <c r="G25" s="75"/>
      <c r="H25" s="75"/>
    </row>
    <row r="26" spans="1:8" x14ac:dyDescent="0.2">
      <c r="A26" s="55">
        <v>13</v>
      </c>
      <c r="B26" s="92" t="s">
        <v>467</v>
      </c>
      <c r="C26" s="118">
        <v>131792</v>
      </c>
      <c r="D26" s="118">
        <v>64226</v>
      </c>
      <c r="E26" s="75"/>
      <c r="F26" s="75"/>
      <c r="G26" s="75"/>
      <c r="H26" s="75"/>
    </row>
    <row r="27" spans="1:8" x14ac:dyDescent="0.2">
      <c r="A27" s="282" t="s">
        <v>468</v>
      </c>
      <c r="B27" s="283"/>
      <c r="C27" s="283"/>
      <c r="D27" s="284"/>
      <c r="E27" s="75"/>
      <c r="F27" s="75"/>
      <c r="G27" s="75"/>
      <c r="H27" s="75"/>
    </row>
    <row r="28" spans="1:8" x14ac:dyDescent="0.2">
      <c r="A28" s="55">
        <v>14</v>
      </c>
      <c r="B28" s="92" t="s">
        <v>422</v>
      </c>
      <c r="C28" s="118" t="s">
        <v>1650</v>
      </c>
      <c r="D28" s="118" t="s">
        <v>1650</v>
      </c>
      <c r="E28" s="75"/>
      <c r="F28" s="75"/>
      <c r="G28" s="75"/>
      <c r="H28" s="75"/>
    </row>
    <row r="29" spans="1:8" x14ac:dyDescent="0.2">
      <c r="A29" s="55">
        <v>15</v>
      </c>
      <c r="B29" s="92" t="s">
        <v>469</v>
      </c>
      <c r="C29" s="118" t="s">
        <v>1650</v>
      </c>
      <c r="D29" s="118" t="s">
        <v>1650</v>
      </c>
    </row>
    <row r="30" spans="1:8" x14ac:dyDescent="0.2">
      <c r="A30" s="55">
        <v>16</v>
      </c>
      <c r="B30" s="92" t="s">
        <v>423</v>
      </c>
      <c r="C30" s="118" t="s">
        <v>1650</v>
      </c>
      <c r="D30" s="118" t="s">
        <v>1650</v>
      </c>
      <c r="E30" s="75"/>
      <c r="F30" s="75"/>
      <c r="G30" s="75"/>
      <c r="H30" s="75"/>
    </row>
    <row r="31" spans="1:8" x14ac:dyDescent="0.2">
      <c r="A31" s="55" t="s">
        <v>470</v>
      </c>
      <c r="B31" s="92" t="s">
        <v>471</v>
      </c>
      <c r="C31" s="118" t="s">
        <v>1650</v>
      </c>
      <c r="D31" s="118" t="s">
        <v>1650</v>
      </c>
      <c r="E31" s="75"/>
      <c r="F31" s="75"/>
      <c r="G31" s="75"/>
      <c r="H31" s="75"/>
    </row>
    <row r="32" spans="1:8" x14ac:dyDescent="0.2">
      <c r="A32" s="55">
        <v>17</v>
      </c>
      <c r="B32" s="92" t="s">
        <v>424</v>
      </c>
      <c r="C32" s="118" t="s">
        <v>1650</v>
      </c>
      <c r="D32" s="118" t="s">
        <v>1650</v>
      </c>
      <c r="E32" s="75"/>
      <c r="F32" s="75"/>
      <c r="G32" s="75"/>
      <c r="H32" s="75"/>
    </row>
    <row r="33" spans="1:8" x14ac:dyDescent="0.2">
      <c r="A33" s="55" t="s">
        <v>472</v>
      </c>
      <c r="B33" s="92" t="s">
        <v>473</v>
      </c>
      <c r="C33" s="118" t="s">
        <v>1650</v>
      </c>
      <c r="D33" s="118" t="s">
        <v>1650</v>
      </c>
      <c r="E33" s="75"/>
      <c r="F33" s="75"/>
      <c r="G33" s="75"/>
      <c r="H33" s="75"/>
    </row>
    <row r="34" spans="1:8" x14ac:dyDescent="0.2">
      <c r="A34" s="55">
        <v>18</v>
      </c>
      <c r="B34" s="92" t="s">
        <v>474</v>
      </c>
      <c r="C34" s="118" t="s">
        <v>1650</v>
      </c>
      <c r="D34" s="118" t="s">
        <v>1650</v>
      </c>
      <c r="E34" s="75"/>
      <c r="F34" s="75"/>
      <c r="G34" s="75"/>
      <c r="H34" s="75"/>
    </row>
    <row r="35" spans="1:8" x14ac:dyDescent="0.2">
      <c r="A35" s="282" t="s">
        <v>475</v>
      </c>
      <c r="B35" s="283"/>
      <c r="C35" s="283"/>
      <c r="D35" s="284"/>
      <c r="E35" s="75"/>
      <c r="F35" s="75"/>
      <c r="G35" s="75"/>
      <c r="H35" s="75"/>
    </row>
    <row r="36" spans="1:8" x14ac:dyDescent="0.2">
      <c r="A36" s="55">
        <v>19</v>
      </c>
      <c r="B36" s="92" t="s">
        <v>476</v>
      </c>
      <c r="C36" s="118">
        <v>11751350</v>
      </c>
      <c r="D36" s="118">
        <v>11279398</v>
      </c>
      <c r="E36" s="75"/>
      <c r="F36" s="75"/>
      <c r="G36" s="75"/>
      <c r="H36" s="75"/>
    </row>
    <row r="37" spans="1:8" x14ac:dyDescent="0.2">
      <c r="A37" s="55">
        <v>20</v>
      </c>
      <c r="B37" s="92" t="s">
        <v>477</v>
      </c>
      <c r="C37" s="118">
        <v>-8693977</v>
      </c>
      <c r="D37" s="118">
        <v>-7750600</v>
      </c>
      <c r="E37" s="75"/>
      <c r="F37" s="75"/>
      <c r="G37" s="75"/>
      <c r="H37" s="75"/>
    </row>
    <row r="38" spans="1:8" x14ac:dyDescent="0.2">
      <c r="A38" s="55">
        <v>21</v>
      </c>
      <c r="B38" s="92" t="s">
        <v>478</v>
      </c>
      <c r="C38" s="118" t="s">
        <v>1650</v>
      </c>
      <c r="D38" s="118" t="s">
        <v>1650</v>
      </c>
      <c r="E38" s="75"/>
      <c r="F38" s="75"/>
      <c r="G38" s="75"/>
      <c r="H38" s="75"/>
    </row>
    <row r="39" spans="1:8" x14ac:dyDescent="0.2">
      <c r="A39" s="55">
        <v>22</v>
      </c>
      <c r="B39" s="92" t="s">
        <v>479</v>
      </c>
      <c r="C39" s="118">
        <v>3057372</v>
      </c>
      <c r="D39" s="118">
        <v>3528799</v>
      </c>
      <c r="E39" s="75"/>
      <c r="F39" s="75"/>
      <c r="G39" s="75"/>
      <c r="H39" s="75"/>
    </row>
    <row r="40" spans="1:8" x14ac:dyDescent="0.2">
      <c r="A40" s="282" t="s">
        <v>480</v>
      </c>
      <c r="B40" s="283"/>
      <c r="C40" s="283"/>
      <c r="D40" s="284"/>
      <c r="E40" s="75"/>
      <c r="F40" s="75"/>
      <c r="G40" s="75"/>
      <c r="H40" s="75"/>
    </row>
    <row r="41" spans="1:8" s="79" customFormat="1" x14ac:dyDescent="0.2">
      <c r="A41" s="55" t="s">
        <v>481</v>
      </c>
      <c r="B41" s="92" t="s">
        <v>482</v>
      </c>
      <c r="C41" s="118" t="s">
        <v>1650</v>
      </c>
      <c r="D41" s="118" t="s">
        <v>1650</v>
      </c>
      <c r="E41" s="80"/>
      <c r="F41" s="80"/>
      <c r="G41" s="80"/>
      <c r="H41" s="80"/>
    </row>
    <row r="42" spans="1:8" x14ac:dyDescent="0.2">
      <c r="A42" s="55" t="s">
        <v>483</v>
      </c>
      <c r="B42" s="92" t="s">
        <v>484</v>
      </c>
      <c r="C42" s="118" t="s">
        <v>1650</v>
      </c>
      <c r="D42" s="118" t="s">
        <v>1650</v>
      </c>
    </row>
    <row r="43" spans="1:8" x14ac:dyDescent="0.2">
      <c r="A43" s="55" t="s">
        <v>485</v>
      </c>
      <c r="B43" s="92" t="s">
        <v>486</v>
      </c>
      <c r="C43" s="118" t="s">
        <v>1650</v>
      </c>
      <c r="D43" s="118" t="s">
        <v>1650</v>
      </c>
    </row>
    <row r="44" spans="1:8" x14ac:dyDescent="0.2">
      <c r="A44" s="55" t="s">
        <v>487</v>
      </c>
      <c r="B44" s="92" t="s">
        <v>488</v>
      </c>
      <c r="C44" s="118" t="s">
        <v>1650</v>
      </c>
      <c r="D44" s="118" t="s">
        <v>1650</v>
      </c>
    </row>
    <row r="45" spans="1:8" x14ac:dyDescent="0.2">
      <c r="A45" s="55" t="s">
        <v>489</v>
      </c>
      <c r="B45" s="92" t="s">
        <v>490</v>
      </c>
      <c r="C45" s="118" t="s">
        <v>1650</v>
      </c>
      <c r="D45" s="118" t="s">
        <v>1650</v>
      </c>
    </row>
    <row r="46" spans="1:8" x14ac:dyDescent="0.2">
      <c r="A46" s="55" t="s">
        <v>491</v>
      </c>
      <c r="B46" s="92" t="s">
        <v>492</v>
      </c>
      <c r="C46" s="118" t="s">
        <v>1650</v>
      </c>
      <c r="D46" s="118" t="s">
        <v>1650</v>
      </c>
    </row>
    <row r="47" spans="1:8" x14ac:dyDescent="0.2">
      <c r="A47" s="55" t="s">
        <v>493</v>
      </c>
      <c r="B47" s="92" t="s">
        <v>494</v>
      </c>
      <c r="C47" s="118" t="s">
        <v>1650</v>
      </c>
      <c r="D47" s="118" t="s">
        <v>1650</v>
      </c>
    </row>
    <row r="48" spans="1:8" x14ac:dyDescent="0.2">
      <c r="A48" s="55" t="s">
        <v>495</v>
      </c>
      <c r="B48" s="92" t="s">
        <v>496</v>
      </c>
      <c r="C48" s="118" t="s">
        <v>1650</v>
      </c>
      <c r="D48" s="118" t="s">
        <v>1650</v>
      </c>
    </row>
    <row r="49" spans="1:4" x14ac:dyDescent="0.2">
      <c r="A49" s="55" t="s">
        <v>497</v>
      </c>
      <c r="B49" s="92" t="s">
        <v>498</v>
      </c>
      <c r="C49" s="118" t="s">
        <v>1650</v>
      </c>
      <c r="D49" s="118" t="s">
        <v>1650</v>
      </c>
    </row>
    <row r="50" spans="1:4" x14ac:dyDescent="0.2">
      <c r="A50" s="55" t="s">
        <v>499</v>
      </c>
      <c r="B50" s="92" t="s">
        <v>500</v>
      </c>
      <c r="C50" s="118" t="s">
        <v>1650</v>
      </c>
      <c r="D50" s="118" t="s">
        <v>1650</v>
      </c>
    </row>
    <row r="51" spans="1:4" x14ac:dyDescent="0.2">
      <c r="A51" s="55" t="s">
        <v>501</v>
      </c>
      <c r="B51" s="92" t="s">
        <v>502</v>
      </c>
      <c r="C51" s="118" t="s">
        <v>1650</v>
      </c>
      <c r="D51" s="118" t="s">
        <v>1650</v>
      </c>
    </row>
    <row r="52" spans="1:4" x14ac:dyDescent="0.2">
      <c r="A52" s="282" t="s">
        <v>503</v>
      </c>
      <c r="B52" s="283"/>
      <c r="C52" s="283"/>
      <c r="D52" s="284"/>
    </row>
    <row r="53" spans="1:4" x14ac:dyDescent="0.2">
      <c r="A53" s="55">
        <v>23</v>
      </c>
      <c r="B53" s="92" t="s">
        <v>112</v>
      </c>
      <c r="C53" s="118">
        <v>2642147</v>
      </c>
      <c r="D53" s="118">
        <v>2255961</v>
      </c>
    </row>
    <row r="54" spans="1:4" x14ac:dyDescent="0.2">
      <c r="A54" s="55">
        <v>24</v>
      </c>
      <c r="B54" s="92" t="s">
        <v>161</v>
      </c>
      <c r="C54" s="118">
        <v>36282602</v>
      </c>
      <c r="D54" s="118">
        <v>33400608</v>
      </c>
    </row>
    <row r="55" spans="1:4" x14ac:dyDescent="0.2">
      <c r="A55" s="282" t="s">
        <v>113</v>
      </c>
      <c r="B55" s="283"/>
      <c r="C55" s="283"/>
      <c r="D55" s="284"/>
    </row>
    <row r="56" spans="1:4" x14ac:dyDescent="0.2">
      <c r="A56" s="55">
        <v>25</v>
      </c>
      <c r="B56" s="92" t="s">
        <v>184</v>
      </c>
      <c r="C56" s="154">
        <v>7.2800000000000004E-2</v>
      </c>
      <c r="D56" s="155">
        <v>6.7500000000000004E-2</v>
      </c>
    </row>
    <row r="57" spans="1:4" x14ac:dyDescent="0.2">
      <c r="A57" s="55" t="s">
        <v>504</v>
      </c>
      <c r="B57" s="92" t="s">
        <v>505</v>
      </c>
      <c r="C57" s="154" t="s">
        <v>1650</v>
      </c>
      <c r="D57" s="155" t="s">
        <v>1650</v>
      </c>
    </row>
    <row r="58" spans="1:4" x14ac:dyDescent="0.2">
      <c r="A58" s="55" t="s">
        <v>288</v>
      </c>
      <c r="B58" s="92" t="s">
        <v>506</v>
      </c>
      <c r="C58" s="154">
        <v>7.2800000000000004E-2</v>
      </c>
      <c r="D58" s="155">
        <v>6.7500000000000004E-2</v>
      </c>
    </row>
    <row r="59" spans="1:4" x14ac:dyDescent="0.2">
      <c r="A59" s="55">
        <v>26</v>
      </c>
      <c r="B59" s="92" t="s">
        <v>507</v>
      </c>
      <c r="C59" s="154">
        <v>0.03</v>
      </c>
      <c r="D59" s="155">
        <v>0.03</v>
      </c>
    </row>
    <row r="60" spans="1:4" x14ac:dyDescent="0.2">
      <c r="A60" s="55" t="s">
        <v>508</v>
      </c>
      <c r="B60" s="92" t="s">
        <v>163</v>
      </c>
      <c r="C60" s="154" t="s">
        <v>1650</v>
      </c>
      <c r="D60" s="155" t="s">
        <v>1650</v>
      </c>
    </row>
    <row r="61" spans="1:4" x14ac:dyDescent="0.2">
      <c r="A61" s="55" t="s">
        <v>509</v>
      </c>
      <c r="B61" s="92" t="s">
        <v>510</v>
      </c>
      <c r="C61" s="154" t="s">
        <v>1650</v>
      </c>
      <c r="D61" s="155" t="s">
        <v>1650</v>
      </c>
    </row>
    <row r="62" spans="1:4" x14ac:dyDescent="0.2">
      <c r="A62" s="55">
        <v>27</v>
      </c>
      <c r="B62" s="92" t="s">
        <v>171</v>
      </c>
      <c r="C62" s="154" t="s">
        <v>1650</v>
      </c>
      <c r="D62" s="155" t="s">
        <v>1650</v>
      </c>
    </row>
    <row r="63" spans="1:4" x14ac:dyDescent="0.2">
      <c r="A63" s="55" t="s">
        <v>511</v>
      </c>
      <c r="B63" s="92" t="s">
        <v>172</v>
      </c>
      <c r="C63" s="154">
        <v>0.03</v>
      </c>
      <c r="D63" s="155">
        <v>0.03</v>
      </c>
    </row>
    <row r="64" spans="1:4" x14ac:dyDescent="0.2">
      <c r="A64" s="282" t="s">
        <v>512</v>
      </c>
      <c r="B64" s="283"/>
      <c r="C64" s="283"/>
      <c r="D64" s="284"/>
    </row>
    <row r="65" spans="1:4" x14ac:dyDescent="0.2">
      <c r="A65" s="55" t="s">
        <v>513</v>
      </c>
      <c r="B65" s="92" t="s">
        <v>426</v>
      </c>
      <c r="C65" s="191" t="s">
        <v>1672</v>
      </c>
      <c r="D65" s="191" t="s">
        <v>1672</v>
      </c>
    </row>
    <row r="66" spans="1:4" x14ac:dyDescent="0.2">
      <c r="A66" s="282" t="s">
        <v>514</v>
      </c>
      <c r="B66" s="283"/>
      <c r="C66" s="283"/>
      <c r="D66" s="284"/>
    </row>
    <row r="67" spans="1:4" ht="21" x14ac:dyDescent="0.2">
      <c r="A67" s="55">
        <v>28</v>
      </c>
      <c r="B67" s="92" t="s">
        <v>515</v>
      </c>
      <c r="C67" s="118" t="s">
        <v>1650</v>
      </c>
      <c r="D67" s="118" t="s">
        <v>1650</v>
      </c>
    </row>
    <row r="68" spans="1:4" ht="21" x14ac:dyDescent="0.2">
      <c r="A68" s="55">
        <v>29</v>
      </c>
      <c r="B68" s="92" t="s">
        <v>516</v>
      </c>
      <c r="C68" s="118" t="s">
        <v>1650</v>
      </c>
      <c r="D68" s="118" t="s">
        <v>1650</v>
      </c>
    </row>
    <row r="69" spans="1:4" ht="31.5" x14ac:dyDescent="0.2">
      <c r="A69" s="55">
        <v>30</v>
      </c>
      <c r="B69" s="92" t="s">
        <v>517</v>
      </c>
      <c r="C69" s="118">
        <v>36282602</v>
      </c>
      <c r="D69" s="118">
        <v>33400608</v>
      </c>
    </row>
    <row r="70" spans="1:4" ht="31.5" x14ac:dyDescent="0.2">
      <c r="A70" s="55" t="s">
        <v>518</v>
      </c>
      <c r="B70" s="92" t="s">
        <v>519</v>
      </c>
      <c r="C70" s="118">
        <v>36282602</v>
      </c>
      <c r="D70" s="118">
        <v>33400608</v>
      </c>
    </row>
    <row r="71" spans="1:4" ht="31.5" x14ac:dyDescent="0.2">
      <c r="A71" s="55">
        <v>31</v>
      </c>
      <c r="B71" s="92" t="s">
        <v>520</v>
      </c>
      <c r="C71" s="154">
        <v>7.2800000000000004E-2</v>
      </c>
      <c r="D71" s="155">
        <v>6.7500000000000004E-2</v>
      </c>
    </row>
    <row r="72" spans="1:4" ht="31.5" x14ac:dyDescent="0.2">
      <c r="A72" s="55" t="s">
        <v>521</v>
      </c>
      <c r="B72" s="92" t="s">
        <v>522</v>
      </c>
      <c r="C72" s="154">
        <v>7.2800000000000004E-2</v>
      </c>
      <c r="D72" s="155">
        <v>6.7500000000000004E-2</v>
      </c>
    </row>
  </sheetData>
  <mergeCells count="11">
    <mergeCell ref="A64:D64"/>
    <mergeCell ref="A66:D66"/>
    <mergeCell ref="A55:D55"/>
    <mergeCell ref="A5:D5"/>
    <mergeCell ref="A27:D27"/>
    <mergeCell ref="A35:D35"/>
    <mergeCell ref="A40:D40"/>
    <mergeCell ref="A52:D52"/>
    <mergeCell ref="C6:D6"/>
    <mergeCell ref="A6:B6"/>
    <mergeCell ref="A15:D15"/>
  </mergeCells>
  <hyperlinks>
    <hyperlink ref="A1" location="Forside!A1" display="Tilbage til forside" xr:uid="{C3ACA7E3-B7B3-40AA-A0CF-853AFDF8FCA6}"/>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2D299-6AC0-43E2-BB3B-462780650F56}">
  <dimension ref="A1:D41"/>
  <sheetViews>
    <sheetView workbookViewId="0"/>
  </sheetViews>
  <sheetFormatPr defaultRowHeight="14.25" x14ac:dyDescent="0.2"/>
  <cols>
    <col min="1" max="1" width="9.140625" style="19"/>
    <col min="2" max="2" width="86.28515625" style="19" customWidth="1"/>
    <col min="3" max="3" width="48.85546875" style="20" customWidth="1"/>
    <col min="4" max="4" width="17" style="20" customWidth="1"/>
    <col min="5" max="16384" width="9.140625" style="19"/>
  </cols>
  <sheetData>
    <row r="1" spans="1:4" s="21" customFormat="1" ht="15" x14ac:dyDescent="0.25">
      <c r="A1" s="95" t="s">
        <v>1069</v>
      </c>
    </row>
    <row r="2" spans="1:4" s="21" customFormat="1" ht="15" x14ac:dyDescent="0.25">
      <c r="A2" s="95"/>
    </row>
    <row r="3" spans="1:4" s="21" customFormat="1" ht="15" x14ac:dyDescent="0.25">
      <c r="A3" s="95"/>
    </row>
    <row r="4" spans="1:4" s="21" customFormat="1" ht="15" x14ac:dyDescent="0.25">
      <c r="A4" s="95"/>
      <c r="C4" s="96"/>
    </row>
    <row r="5" spans="1:4" ht="28.5" customHeight="1" x14ac:dyDescent="0.2">
      <c r="A5" s="308" t="s">
        <v>1151</v>
      </c>
      <c r="B5" s="309"/>
      <c r="C5" s="309"/>
      <c r="D5" s="310"/>
    </row>
    <row r="6" spans="1:4" ht="42" x14ac:dyDescent="0.2">
      <c r="A6" s="253" t="s">
        <v>224</v>
      </c>
      <c r="B6" s="254"/>
      <c r="C6" s="255"/>
      <c r="D6" s="36" t="s">
        <v>1116</v>
      </c>
    </row>
    <row r="7" spans="1:4" x14ac:dyDescent="0.2">
      <c r="A7" s="27" t="s">
        <v>427</v>
      </c>
      <c r="B7" s="311" t="s">
        <v>523</v>
      </c>
      <c r="C7" s="312"/>
      <c r="D7" s="120">
        <v>33231798</v>
      </c>
    </row>
    <row r="8" spans="1:4" x14ac:dyDescent="0.2">
      <c r="A8" s="15" t="s">
        <v>428</v>
      </c>
      <c r="B8" s="313" t="s">
        <v>429</v>
      </c>
      <c r="C8" s="314"/>
      <c r="D8" s="31">
        <v>1945965</v>
      </c>
    </row>
    <row r="9" spans="1:4" x14ac:dyDescent="0.2">
      <c r="A9" s="15" t="s">
        <v>430</v>
      </c>
      <c r="B9" s="313" t="s">
        <v>524</v>
      </c>
      <c r="C9" s="314"/>
      <c r="D9" s="31">
        <v>31285833</v>
      </c>
    </row>
    <row r="10" spans="1:4" x14ac:dyDescent="0.2">
      <c r="A10" s="15" t="s">
        <v>431</v>
      </c>
      <c r="B10" s="313" t="s">
        <v>432</v>
      </c>
      <c r="C10" s="314"/>
      <c r="D10" s="31" t="s">
        <v>1650</v>
      </c>
    </row>
    <row r="11" spans="1:4" x14ac:dyDescent="0.2">
      <c r="A11" s="15" t="s">
        <v>433</v>
      </c>
      <c r="B11" s="313" t="s">
        <v>434</v>
      </c>
      <c r="C11" s="314"/>
      <c r="D11" s="31">
        <v>12717735</v>
      </c>
    </row>
    <row r="12" spans="1:4" x14ac:dyDescent="0.2">
      <c r="A12" s="15" t="s">
        <v>435</v>
      </c>
      <c r="B12" s="315" t="s">
        <v>525</v>
      </c>
      <c r="C12" s="316"/>
      <c r="D12" s="31" t="s">
        <v>1650</v>
      </c>
    </row>
    <row r="13" spans="1:4" x14ac:dyDescent="0.2">
      <c r="A13" s="15" t="s">
        <v>436</v>
      </c>
      <c r="B13" s="313" t="s">
        <v>437</v>
      </c>
      <c r="C13" s="314"/>
      <c r="D13" s="31">
        <v>465592</v>
      </c>
    </row>
    <row r="14" spans="1:4" x14ac:dyDescent="0.2">
      <c r="A14" s="15" t="s">
        <v>438</v>
      </c>
      <c r="B14" s="313" t="s">
        <v>526</v>
      </c>
      <c r="C14" s="314"/>
      <c r="D14" s="31">
        <v>4442514</v>
      </c>
    </row>
    <row r="15" spans="1:4" x14ac:dyDescent="0.2">
      <c r="A15" s="15" t="s">
        <v>439</v>
      </c>
      <c r="B15" s="313" t="s">
        <v>440</v>
      </c>
      <c r="C15" s="314"/>
      <c r="D15" s="31">
        <v>11281006</v>
      </c>
    </row>
    <row r="16" spans="1:4" x14ac:dyDescent="0.2">
      <c r="A16" s="15" t="s">
        <v>441</v>
      </c>
      <c r="B16" s="313" t="s">
        <v>442</v>
      </c>
      <c r="C16" s="314"/>
      <c r="D16" s="31">
        <v>1508404</v>
      </c>
    </row>
    <row r="17" spans="1:4" x14ac:dyDescent="0.2">
      <c r="A17" s="15" t="s">
        <v>443</v>
      </c>
      <c r="B17" s="313" t="s">
        <v>527</v>
      </c>
      <c r="C17" s="314"/>
      <c r="D17" s="31">
        <v>121680</v>
      </c>
    </row>
    <row r="18" spans="1:4" x14ac:dyDescent="0.2">
      <c r="A18" s="15" t="s">
        <v>444</v>
      </c>
      <c r="B18" s="315" t="s">
        <v>445</v>
      </c>
      <c r="C18" s="316"/>
      <c r="D18" s="31">
        <v>748902</v>
      </c>
    </row>
    <row r="19" spans="1:4" x14ac:dyDescent="0.2">
      <c r="C19" s="19"/>
      <c r="D19" s="19"/>
    </row>
    <row r="20" spans="1:4" x14ac:dyDescent="0.2">
      <c r="C20" s="19"/>
      <c r="D20" s="19"/>
    </row>
    <row r="21" spans="1:4" x14ac:dyDescent="0.2">
      <c r="C21" s="19"/>
      <c r="D21" s="19"/>
    </row>
    <row r="22" spans="1:4" x14ac:dyDescent="0.2">
      <c r="C22" s="19"/>
      <c r="D22" s="19"/>
    </row>
    <row r="23" spans="1:4" x14ac:dyDescent="0.2">
      <c r="C23" s="19"/>
      <c r="D23" s="19"/>
    </row>
    <row r="24" spans="1:4" x14ac:dyDescent="0.2">
      <c r="C24" s="19"/>
      <c r="D24" s="19"/>
    </row>
    <row r="25" spans="1:4" x14ac:dyDescent="0.2">
      <c r="C25" s="19"/>
      <c r="D25" s="19"/>
    </row>
    <row r="26" spans="1:4" x14ac:dyDescent="0.2">
      <c r="C26" s="19"/>
      <c r="D26" s="19"/>
    </row>
    <row r="27" spans="1:4" x14ac:dyDescent="0.2">
      <c r="C27" s="19"/>
      <c r="D27" s="19"/>
    </row>
    <row r="28" spans="1:4" x14ac:dyDescent="0.2">
      <c r="C28" s="19"/>
      <c r="D28" s="19"/>
    </row>
    <row r="29" spans="1:4" x14ac:dyDescent="0.2">
      <c r="C29" s="19"/>
      <c r="D29" s="19"/>
    </row>
    <row r="30" spans="1:4" x14ac:dyDescent="0.2">
      <c r="C30" s="19"/>
      <c r="D30" s="19"/>
    </row>
    <row r="31" spans="1:4" x14ac:dyDescent="0.2">
      <c r="C31" s="19"/>
      <c r="D31" s="19"/>
    </row>
    <row r="32" spans="1:4" x14ac:dyDescent="0.2">
      <c r="C32" s="19"/>
      <c r="D32" s="19"/>
    </row>
    <row r="33" spans="1:4" x14ac:dyDescent="0.2">
      <c r="C33" s="19"/>
      <c r="D33" s="19"/>
    </row>
    <row r="34" spans="1:4" x14ac:dyDescent="0.2">
      <c r="C34" s="19"/>
      <c r="D34" s="19"/>
    </row>
    <row r="35" spans="1:4" x14ac:dyDescent="0.2">
      <c r="C35" s="19"/>
      <c r="D35" s="19"/>
    </row>
    <row r="36" spans="1:4" x14ac:dyDescent="0.2">
      <c r="C36" s="19"/>
      <c r="D36" s="19"/>
    </row>
    <row r="37" spans="1:4" x14ac:dyDescent="0.2">
      <c r="C37" s="19"/>
      <c r="D37" s="19"/>
    </row>
    <row r="38" spans="1:4" x14ac:dyDescent="0.2">
      <c r="C38" s="19"/>
      <c r="D38" s="19"/>
    </row>
    <row r="39" spans="1:4" x14ac:dyDescent="0.2">
      <c r="C39" s="19"/>
      <c r="D39" s="19"/>
    </row>
    <row r="40" spans="1:4" x14ac:dyDescent="0.2">
      <c r="C40" s="19"/>
      <c r="D40" s="19"/>
    </row>
    <row r="41" spans="1:4" s="29" customFormat="1" x14ac:dyDescent="0.2">
      <c r="A41" s="19"/>
      <c r="B41" s="19"/>
      <c r="C41" s="19"/>
      <c r="D41" s="19"/>
    </row>
  </sheetData>
  <mergeCells count="14">
    <mergeCell ref="B17:C17"/>
    <mergeCell ref="B18:C18"/>
    <mergeCell ref="B11:C11"/>
    <mergeCell ref="B12:C12"/>
    <mergeCell ref="B13:C13"/>
    <mergeCell ref="B14:C14"/>
    <mergeCell ref="B15:C15"/>
    <mergeCell ref="B16:C16"/>
    <mergeCell ref="A5:D5"/>
    <mergeCell ref="B7:C7"/>
    <mergeCell ref="B8:C8"/>
    <mergeCell ref="B9:C9"/>
    <mergeCell ref="B10:C10"/>
    <mergeCell ref="A6:C6"/>
  </mergeCells>
  <hyperlinks>
    <hyperlink ref="A1" location="Forside!A1" display="Tilbage til forside" xr:uid="{EC15115D-7B8B-4E5C-AF54-6CE0606464FA}"/>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87BBA-A8AE-40CD-8E47-14C60B84D82D}">
  <sheetPr>
    <tabColor theme="5" tint="0.39997558519241921"/>
  </sheetPr>
  <dimension ref="A6:N370"/>
  <sheetViews>
    <sheetView zoomScaleNormal="100" workbookViewId="0"/>
  </sheetViews>
  <sheetFormatPr defaultRowHeight="14.25" customHeight="1" x14ac:dyDescent="0.25"/>
  <cols>
    <col min="1" max="1" width="3.28515625" style="201" customWidth="1"/>
    <col min="2" max="2" width="84.7109375" style="41" customWidth="1"/>
    <col min="3" max="3" width="15.140625" style="213" customWidth="1"/>
    <col min="4" max="5" width="15.7109375" style="203" customWidth="1"/>
    <col min="6" max="16384" width="9.140625" style="201"/>
  </cols>
  <sheetData>
    <row r="6" spans="2:14" ht="25.5" customHeight="1" x14ac:dyDescent="0.25">
      <c r="B6" s="251" t="s">
        <v>1362</v>
      </c>
      <c r="C6" s="251"/>
      <c r="D6" s="251"/>
      <c r="E6" s="230"/>
    </row>
    <row r="8" spans="2:14" ht="17.25" customHeight="1" x14ac:dyDescent="0.25">
      <c r="B8" s="204" t="s">
        <v>1063</v>
      </c>
      <c r="C8" s="205" t="s">
        <v>1359</v>
      </c>
      <c r="D8" s="223" t="s">
        <v>1360</v>
      </c>
      <c r="E8" s="223" t="s">
        <v>1646</v>
      </c>
    </row>
    <row r="10" spans="2:14" ht="15" customHeight="1" x14ac:dyDescent="0.25">
      <c r="B10" s="252" t="s">
        <v>190</v>
      </c>
      <c r="C10" s="252"/>
      <c r="D10" s="252"/>
      <c r="E10" s="252"/>
      <c r="K10" s="208"/>
      <c r="L10" s="208"/>
      <c r="M10" s="208"/>
      <c r="N10" s="208"/>
    </row>
    <row r="11" spans="2:14" ht="14.25" customHeight="1" x14ac:dyDescent="0.25">
      <c r="B11" s="226" t="s">
        <v>1361</v>
      </c>
      <c r="C11" s="215" t="s">
        <v>1287</v>
      </c>
      <c r="D11" s="225"/>
      <c r="E11" s="225"/>
    </row>
    <row r="12" spans="2:14" ht="15" customHeight="1" x14ac:dyDescent="0.25">
      <c r="B12" s="207" t="s">
        <v>1364</v>
      </c>
      <c r="C12" s="215" t="s">
        <v>1232</v>
      </c>
      <c r="D12" s="225"/>
      <c r="E12" s="225"/>
    </row>
    <row r="13" spans="2:14" ht="15" customHeight="1" x14ac:dyDescent="0.25">
      <c r="B13" s="207" t="s">
        <v>1366</v>
      </c>
      <c r="C13" s="215" t="s">
        <v>1298</v>
      </c>
      <c r="D13" s="225" t="s">
        <v>1432</v>
      </c>
      <c r="E13" s="225"/>
    </row>
    <row r="14" spans="2:14" ht="15" customHeight="1" x14ac:dyDescent="0.25">
      <c r="C14" s="212"/>
    </row>
    <row r="15" spans="2:14" ht="15" customHeight="1" x14ac:dyDescent="0.25">
      <c r="B15" s="252" t="s">
        <v>1483</v>
      </c>
      <c r="C15" s="252"/>
      <c r="D15" s="252"/>
      <c r="E15" s="252"/>
      <c r="K15" s="208"/>
      <c r="L15" s="208"/>
      <c r="M15" s="208"/>
      <c r="N15" s="208"/>
    </row>
    <row r="16" spans="2:14" ht="15" customHeight="1" x14ac:dyDescent="0.25">
      <c r="B16" s="207" t="s">
        <v>1365</v>
      </c>
      <c r="C16" s="215" t="s">
        <v>1297</v>
      </c>
      <c r="D16" s="225"/>
      <c r="E16" s="225"/>
    </row>
    <row r="17" spans="2:6" ht="15" customHeight="1" x14ac:dyDescent="0.25">
      <c r="B17" s="206" t="s">
        <v>1367</v>
      </c>
      <c r="C17" s="214" t="s">
        <v>1363</v>
      </c>
      <c r="D17" s="224"/>
      <c r="E17" s="224"/>
    </row>
    <row r="18" spans="2:6" ht="15" customHeight="1" x14ac:dyDescent="0.25">
      <c r="C18" s="212"/>
    </row>
    <row r="19" spans="2:6" ht="15" customHeight="1" x14ac:dyDescent="0.25">
      <c r="B19" s="252" t="s">
        <v>1416</v>
      </c>
      <c r="C19" s="252"/>
      <c r="D19" s="252"/>
      <c r="E19" s="252"/>
    </row>
    <row r="20" spans="2:6" ht="21" x14ac:dyDescent="0.25">
      <c r="B20" s="207" t="s">
        <v>1368</v>
      </c>
      <c r="C20" s="215" t="s">
        <v>1280</v>
      </c>
      <c r="D20" s="225"/>
      <c r="E20" s="225"/>
      <c r="F20" s="211"/>
    </row>
    <row r="21" spans="2:6" ht="21" x14ac:dyDescent="0.25">
      <c r="B21" s="207" t="s">
        <v>1369</v>
      </c>
      <c r="C21" s="215" t="s">
        <v>1288</v>
      </c>
      <c r="D21" s="225"/>
      <c r="E21" s="225"/>
    </row>
    <row r="22" spans="2:6" ht="15" customHeight="1" x14ac:dyDescent="0.25">
      <c r="B22" s="207" t="s">
        <v>1370</v>
      </c>
      <c r="C22" s="215" t="s">
        <v>1281</v>
      </c>
      <c r="D22" s="225"/>
      <c r="E22" s="225"/>
    </row>
    <row r="23" spans="2:6" ht="15" customHeight="1" x14ac:dyDescent="0.25">
      <c r="B23" s="207" t="s">
        <v>1371</v>
      </c>
      <c r="C23" s="215" t="s">
        <v>1299</v>
      </c>
      <c r="D23" s="225"/>
      <c r="E23" s="225"/>
    </row>
    <row r="24" spans="2:6" ht="15" customHeight="1" x14ac:dyDescent="0.25">
      <c r="B24" s="207" t="s">
        <v>1487</v>
      </c>
      <c r="C24" s="215" t="s">
        <v>1486</v>
      </c>
      <c r="D24" s="225"/>
      <c r="E24" s="225"/>
    </row>
    <row r="25" spans="2:6" ht="15" customHeight="1" x14ac:dyDescent="0.25">
      <c r="C25" s="212"/>
    </row>
    <row r="26" spans="2:6" ht="15" customHeight="1" x14ac:dyDescent="0.25">
      <c r="B26" s="252" t="s">
        <v>189</v>
      </c>
      <c r="C26" s="252"/>
      <c r="D26" s="252"/>
      <c r="E26" s="252"/>
    </row>
    <row r="27" spans="2:6" ht="15" customHeight="1" x14ac:dyDescent="0.25">
      <c r="B27" s="207" t="s">
        <v>1372</v>
      </c>
      <c r="C27" s="215" t="s">
        <v>1300</v>
      </c>
      <c r="D27" s="225"/>
      <c r="E27" s="225"/>
    </row>
    <row r="28" spans="2:6" s="211" customFormat="1" ht="31.5" x14ac:dyDescent="0.25">
      <c r="B28" s="207" t="s">
        <v>1373</v>
      </c>
      <c r="C28" s="232" t="s">
        <v>1231</v>
      </c>
      <c r="D28" s="227"/>
      <c r="E28" s="232" t="s">
        <v>1647</v>
      </c>
      <c r="F28" s="201"/>
    </row>
    <row r="29" spans="2:6" ht="21" x14ac:dyDescent="0.25">
      <c r="B29" s="207" t="s">
        <v>1374</v>
      </c>
      <c r="C29" s="215" t="s">
        <v>1051</v>
      </c>
      <c r="D29" s="225"/>
      <c r="E29" s="225"/>
    </row>
    <row r="30" spans="2:6" ht="15" customHeight="1" x14ac:dyDescent="0.25">
      <c r="C30" s="212"/>
    </row>
    <row r="31" spans="2:6" ht="15" customHeight="1" x14ac:dyDescent="0.25">
      <c r="B31" s="252" t="s">
        <v>188</v>
      </c>
      <c r="C31" s="252"/>
      <c r="D31" s="252"/>
      <c r="E31" s="252"/>
    </row>
    <row r="32" spans="2:6" ht="21" x14ac:dyDescent="0.25">
      <c r="B32" s="207" t="s">
        <v>1375</v>
      </c>
      <c r="C32" s="215" t="s">
        <v>1230</v>
      </c>
      <c r="D32" s="225"/>
      <c r="E32" s="225"/>
    </row>
    <row r="33" spans="2:6" ht="15" customHeight="1" x14ac:dyDescent="0.25">
      <c r="B33" s="206" t="s">
        <v>1376</v>
      </c>
      <c r="C33" s="214" t="s">
        <v>1289</v>
      </c>
      <c r="D33" s="224"/>
      <c r="E33" s="224"/>
    </row>
    <row r="34" spans="2:6" ht="15" customHeight="1" x14ac:dyDescent="0.25">
      <c r="C34" s="212"/>
    </row>
    <row r="35" spans="2:6" ht="15" customHeight="1" x14ac:dyDescent="0.25">
      <c r="B35" s="252" t="s">
        <v>113</v>
      </c>
      <c r="C35" s="252"/>
      <c r="D35" s="252"/>
      <c r="E35" s="252"/>
    </row>
    <row r="36" spans="2:6" ht="15" customHeight="1" x14ac:dyDescent="0.25">
      <c r="B36" s="207" t="s">
        <v>1458</v>
      </c>
      <c r="C36" s="215" t="s">
        <v>1301</v>
      </c>
      <c r="D36" s="225"/>
      <c r="E36" s="225"/>
    </row>
    <row r="37" spans="2:6" ht="15" customHeight="1" x14ac:dyDescent="0.25">
      <c r="B37" s="207" t="s">
        <v>1459</v>
      </c>
      <c r="C37" s="215" t="s">
        <v>1302</v>
      </c>
      <c r="D37" s="225"/>
      <c r="E37" s="225"/>
    </row>
    <row r="38" spans="2:6" ht="15" customHeight="1" x14ac:dyDescent="0.25">
      <c r="B38" s="207" t="s">
        <v>1377</v>
      </c>
      <c r="C38" s="215" t="s">
        <v>1303</v>
      </c>
      <c r="D38" s="225"/>
      <c r="E38" s="225"/>
    </row>
    <row r="39" spans="2:6" ht="15" customHeight="1" x14ac:dyDescent="0.25">
      <c r="B39" s="206" t="s">
        <v>1378</v>
      </c>
      <c r="C39" s="214" t="s">
        <v>1052</v>
      </c>
      <c r="D39" s="224" t="s">
        <v>1418</v>
      </c>
      <c r="E39" s="224"/>
    </row>
    <row r="40" spans="2:6" ht="15" customHeight="1" x14ac:dyDescent="0.25">
      <c r="C40" s="212"/>
    </row>
    <row r="41" spans="2:6" ht="15" customHeight="1" x14ac:dyDescent="0.25">
      <c r="B41" s="252" t="s">
        <v>1053</v>
      </c>
      <c r="C41" s="252"/>
      <c r="D41" s="252"/>
      <c r="E41" s="252"/>
    </row>
    <row r="42" spans="2:6" ht="15" customHeight="1" x14ac:dyDescent="0.25">
      <c r="B42" s="207" t="s">
        <v>1379</v>
      </c>
      <c r="C42" s="215" t="s">
        <v>1304</v>
      </c>
      <c r="D42" s="225" t="s">
        <v>1436</v>
      </c>
      <c r="E42" s="225"/>
    </row>
    <row r="43" spans="2:6" ht="15" customHeight="1" x14ac:dyDescent="0.25">
      <c r="B43" s="207" t="s">
        <v>1380</v>
      </c>
      <c r="C43" s="215" t="s">
        <v>1305</v>
      </c>
      <c r="D43" s="225"/>
      <c r="E43" s="225"/>
      <c r="F43" s="211"/>
    </row>
    <row r="44" spans="2:6" ht="15" customHeight="1" x14ac:dyDescent="0.25">
      <c r="B44" s="207" t="s">
        <v>1381</v>
      </c>
      <c r="C44" s="215" t="s">
        <v>1306</v>
      </c>
      <c r="D44" s="225" t="s">
        <v>1431</v>
      </c>
      <c r="E44" s="225"/>
      <c r="F44" s="211"/>
    </row>
    <row r="45" spans="2:6" ht="15" customHeight="1" x14ac:dyDescent="0.25">
      <c r="B45" s="206" t="s">
        <v>1382</v>
      </c>
      <c r="C45" s="214" t="s">
        <v>1307</v>
      </c>
      <c r="D45" s="224"/>
      <c r="E45" s="224"/>
      <c r="F45" s="211"/>
    </row>
    <row r="46" spans="2:6" ht="15" customHeight="1" x14ac:dyDescent="0.25">
      <c r="C46" s="212"/>
      <c r="F46" s="211"/>
    </row>
    <row r="47" spans="2:6" ht="15" customHeight="1" x14ac:dyDescent="0.25">
      <c r="B47" s="252" t="s">
        <v>1064</v>
      </c>
      <c r="C47" s="252"/>
      <c r="D47" s="252"/>
      <c r="E47" s="252"/>
      <c r="F47" s="211"/>
    </row>
    <row r="48" spans="2:6" ht="15" customHeight="1" x14ac:dyDescent="0.25">
      <c r="B48" s="207" t="s">
        <v>1383</v>
      </c>
      <c r="C48" s="215" t="s">
        <v>1308</v>
      </c>
      <c r="D48" s="225"/>
      <c r="E48" s="225"/>
      <c r="F48" s="211"/>
    </row>
    <row r="49" spans="2:6" ht="15" customHeight="1" x14ac:dyDescent="0.25">
      <c r="B49" s="207" t="s">
        <v>1384</v>
      </c>
      <c r="C49" s="215" t="s">
        <v>1448</v>
      </c>
      <c r="D49" s="225" t="s">
        <v>1447</v>
      </c>
      <c r="E49" s="225"/>
      <c r="F49" s="211"/>
    </row>
    <row r="50" spans="2:6" ht="15" customHeight="1" x14ac:dyDescent="0.25">
      <c r="B50" s="252" t="s">
        <v>1065</v>
      </c>
      <c r="C50" s="252"/>
      <c r="D50" s="252"/>
      <c r="E50" s="231"/>
    </row>
    <row r="51" spans="2:6" ht="15" customHeight="1" x14ac:dyDescent="0.25">
      <c r="B51" s="207" t="s">
        <v>1393</v>
      </c>
      <c r="C51" s="215" t="s">
        <v>1054</v>
      </c>
      <c r="D51" s="225" t="s">
        <v>1433</v>
      </c>
      <c r="E51" s="225"/>
    </row>
    <row r="52" spans="2:6" ht="15" customHeight="1" x14ac:dyDescent="0.25">
      <c r="B52" s="252" t="s">
        <v>1066</v>
      </c>
      <c r="C52" s="252"/>
      <c r="D52" s="252"/>
      <c r="E52" s="231"/>
    </row>
    <row r="53" spans="2:6" ht="15" customHeight="1" x14ac:dyDescent="0.25">
      <c r="B53" s="207" t="s">
        <v>1395</v>
      </c>
      <c r="C53" s="215" t="s">
        <v>1056</v>
      </c>
      <c r="D53" s="225" t="s">
        <v>1419</v>
      </c>
      <c r="E53" s="225"/>
    </row>
    <row r="54" spans="2:6" ht="15" customHeight="1" x14ac:dyDescent="0.25">
      <c r="B54" s="207" t="s">
        <v>1457</v>
      </c>
      <c r="C54" s="215" t="s">
        <v>1222</v>
      </c>
      <c r="D54" s="225"/>
      <c r="E54" s="225"/>
    </row>
    <row r="55" spans="2:6" ht="15" customHeight="1" x14ac:dyDescent="0.25">
      <c r="B55" s="207" t="s">
        <v>1396</v>
      </c>
      <c r="C55" s="215" t="s">
        <v>1221</v>
      </c>
      <c r="D55" s="225"/>
      <c r="E55" s="225"/>
    </row>
    <row r="56" spans="2:6" ht="15" customHeight="1" x14ac:dyDescent="0.25">
      <c r="B56" s="252" t="s">
        <v>1417</v>
      </c>
      <c r="C56" s="252"/>
      <c r="D56" s="252"/>
      <c r="E56" s="231"/>
    </row>
    <row r="57" spans="2:6" ht="21" x14ac:dyDescent="0.25">
      <c r="B57" s="207" t="s">
        <v>1397</v>
      </c>
      <c r="C57" s="215" t="s">
        <v>1057</v>
      </c>
      <c r="D57" s="225" t="s">
        <v>1497</v>
      </c>
      <c r="E57" s="225"/>
    </row>
    <row r="58" spans="2:6" ht="15" customHeight="1" x14ac:dyDescent="0.25">
      <c r="B58" s="207" t="s">
        <v>1456</v>
      </c>
      <c r="C58" s="215" t="s">
        <v>1220</v>
      </c>
      <c r="D58" s="225"/>
      <c r="E58" s="225"/>
    </row>
    <row r="59" spans="2:6" ht="15" customHeight="1" x14ac:dyDescent="0.25">
      <c r="B59" s="207" t="s">
        <v>1499</v>
      </c>
      <c r="C59" s="215" t="s">
        <v>1219</v>
      </c>
      <c r="D59" s="225"/>
      <c r="E59" s="225"/>
    </row>
    <row r="60" spans="2:6" ht="15" customHeight="1" x14ac:dyDescent="0.25">
      <c r="B60" s="207" t="s">
        <v>1398</v>
      </c>
      <c r="C60" s="215" t="s">
        <v>1218</v>
      </c>
      <c r="D60" s="225"/>
      <c r="E60" s="225"/>
    </row>
    <row r="61" spans="2:6" ht="15" customHeight="1" x14ac:dyDescent="0.25">
      <c r="B61" s="207" t="s">
        <v>1399</v>
      </c>
      <c r="C61" s="215" t="s">
        <v>1290</v>
      </c>
      <c r="D61" s="225"/>
      <c r="E61" s="225"/>
    </row>
    <row r="62" spans="2:6" ht="15" customHeight="1" x14ac:dyDescent="0.25">
      <c r="B62" s="207" t="s">
        <v>1460</v>
      </c>
      <c r="C62" s="215" t="s">
        <v>1217</v>
      </c>
      <c r="D62" s="225"/>
      <c r="E62" s="225"/>
    </row>
    <row r="63" spans="2:6" ht="15" customHeight="1" x14ac:dyDescent="0.25">
      <c r="B63" s="252" t="s">
        <v>1352</v>
      </c>
      <c r="C63" s="252"/>
      <c r="D63" s="252"/>
      <c r="E63" s="231"/>
    </row>
    <row r="64" spans="2:6" ht="15" customHeight="1" x14ac:dyDescent="0.25">
      <c r="B64" s="207" t="s">
        <v>1400</v>
      </c>
      <c r="C64" s="215" t="s">
        <v>1058</v>
      </c>
      <c r="D64" s="225"/>
      <c r="E64" s="225"/>
    </row>
    <row r="65" spans="2:5" ht="15" customHeight="1" x14ac:dyDescent="0.25">
      <c r="C65" s="212"/>
    </row>
    <row r="66" spans="2:5" ht="15" customHeight="1" x14ac:dyDescent="0.25">
      <c r="B66" s="252" t="s">
        <v>1067</v>
      </c>
      <c r="C66" s="252"/>
      <c r="D66" s="252"/>
      <c r="E66" s="252"/>
    </row>
    <row r="67" spans="2:5" ht="15" customHeight="1" x14ac:dyDescent="0.25">
      <c r="B67" s="207" t="s">
        <v>1401</v>
      </c>
      <c r="C67" s="215" t="s">
        <v>1309</v>
      </c>
      <c r="D67" s="225" t="s">
        <v>1454</v>
      </c>
      <c r="E67" s="225"/>
    </row>
    <row r="68" spans="2:5" ht="15" customHeight="1" x14ac:dyDescent="0.25">
      <c r="B68" s="207" t="s">
        <v>1402</v>
      </c>
      <c r="C68" s="215" t="s">
        <v>1216</v>
      </c>
      <c r="D68" s="225"/>
      <c r="E68" s="225"/>
    </row>
    <row r="69" spans="2:5" ht="15" customHeight="1" x14ac:dyDescent="0.25">
      <c r="B69" s="207" t="s">
        <v>1403</v>
      </c>
      <c r="C69" s="215" t="s">
        <v>1215</v>
      </c>
      <c r="D69" s="225"/>
      <c r="E69" s="225"/>
    </row>
    <row r="70" spans="2:5" ht="15" customHeight="1" x14ac:dyDescent="0.25">
      <c r="B70" s="207" t="s">
        <v>1461</v>
      </c>
      <c r="C70" s="215" t="s">
        <v>1214</v>
      </c>
      <c r="D70" s="225"/>
      <c r="E70" s="225"/>
    </row>
    <row r="71" spans="2:5" ht="15" customHeight="1" x14ac:dyDescent="0.25">
      <c r="B71" s="207" t="s">
        <v>1404</v>
      </c>
      <c r="C71" s="215" t="s">
        <v>1213</v>
      </c>
      <c r="D71" s="225"/>
      <c r="E71" s="225"/>
    </row>
    <row r="72" spans="2:5" ht="15" customHeight="1" x14ac:dyDescent="0.25">
      <c r="C72" s="212"/>
    </row>
    <row r="73" spans="2:5" ht="15" customHeight="1" x14ac:dyDescent="0.25">
      <c r="B73" s="252" t="s">
        <v>1530</v>
      </c>
      <c r="C73" s="252"/>
      <c r="D73" s="252"/>
      <c r="E73" s="252"/>
    </row>
    <row r="74" spans="2:5" ht="15" customHeight="1" x14ac:dyDescent="0.25">
      <c r="B74" s="207" t="s">
        <v>1405</v>
      </c>
      <c r="C74" s="215" t="s">
        <v>1310</v>
      </c>
      <c r="D74" s="225" t="s">
        <v>1430</v>
      </c>
      <c r="E74" s="225"/>
    </row>
    <row r="75" spans="2:5" ht="15" customHeight="1" x14ac:dyDescent="0.25">
      <c r="B75" s="207" t="s">
        <v>1406</v>
      </c>
      <c r="C75" s="215" t="s">
        <v>1212</v>
      </c>
      <c r="D75" s="225"/>
      <c r="E75" s="225"/>
    </row>
    <row r="76" spans="2:5" ht="15" customHeight="1" x14ac:dyDescent="0.25">
      <c r="C76" s="212"/>
    </row>
    <row r="77" spans="2:5" ht="15" customHeight="1" x14ac:dyDescent="0.25">
      <c r="B77" s="252" t="s">
        <v>219</v>
      </c>
      <c r="C77" s="252"/>
      <c r="D77" s="252"/>
      <c r="E77" s="252"/>
    </row>
    <row r="78" spans="2:5" ht="21" x14ac:dyDescent="0.25">
      <c r="B78" s="207" t="s">
        <v>1407</v>
      </c>
      <c r="C78" s="215" t="s">
        <v>1060</v>
      </c>
      <c r="D78" s="225" t="s">
        <v>1498</v>
      </c>
      <c r="E78" s="225"/>
    </row>
    <row r="79" spans="2:5" ht="15" customHeight="1" x14ac:dyDescent="0.25">
      <c r="B79" s="207" t="s">
        <v>1408</v>
      </c>
      <c r="C79" s="215" t="s">
        <v>1061</v>
      </c>
      <c r="D79" s="225"/>
      <c r="E79" s="225"/>
    </row>
    <row r="80" spans="2:5" ht="15" customHeight="1" x14ac:dyDescent="0.25">
      <c r="C80" s="212"/>
    </row>
    <row r="81" spans="2:5" ht="15" customHeight="1" x14ac:dyDescent="0.25">
      <c r="B81" s="252" t="s">
        <v>1531</v>
      </c>
      <c r="C81" s="252"/>
      <c r="D81" s="252"/>
      <c r="E81" s="252"/>
    </row>
    <row r="82" spans="2:5" ht="15" customHeight="1" x14ac:dyDescent="0.25">
      <c r="B82" s="207" t="s">
        <v>1532</v>
      </c>
      <c r="C82" s="215" t="s">
        <v>1465</v>
      </c>
      <c r="D82" s="225"/>
      <c r="E82" s="225"/>
    </row>
    <row r="83" spans="2:5" ht="15" customHeight="1" x14ac:dyDescent="0.25">
      <c r="B83" s="207" t="s">
        <v>1533</v>
      </c>
      <c r="C83" s="215" t="s">
        <v>1466</v>
      </c>
      <c r="D83" s="225"/>
      <c r="E83" s="225"/>
    </row>
    <row r="84" spans="2:5" ht="15" customHeight="1" x14ac:dyDescent="0.25">
      <c r="B84" s="207"/>
      <c r="C84" s="215"/>
      <c r="D84" s="225"/>
      <c r="E84" s="225"/>
    </row>
    <row r="85" spans="2:5" ht="15" customHeight="1" x14ac:dyDescent="0.25">
      <c r="B85" s="252" t="s">
        <v>1068</v>
      </c>
      <c r="C85" s="252"/>
      <c r="D85" s="252"/>
      <c r="E85" s="231"/>
    </row>
    <row r="86" spans="2:5" ht="15" customHeight="1" x14ac:dyDescent="0.25">
      <c r="B86" s="207" t="s">
        <v>1068</v>
      </c>
      <c r="C86" s="215" t="s">
        <v>1062</v>
      </c>
      <c r="D86" s="225" t="s">
        <v>1421</v>
      </c>
      <c r="E86" s="225"/>
    </row>
    <row r="87" spans="2:5" ht="15" customHeight="1" x14ac:dyDescent="0.25">
      <c r="B87" s="207" t="s">
        <v>1409</v>
      </c>
      <c r="C87" s="215" t="s">
        <v>1211</v>
      </c>
      <c r="D87" s="225"/>
      <c r="E87" s="225"/>
    </row>
    <row r="88" spans="2:5" ht="21" x14ac:dyDescent="0.25">
      <c r="B88" s="207" t="s">
        <v>1410</v>
      </c>
      <c r="C88" s="215" t="s">
        <v>1210</v>
      </c>
      <c r="D88" s="225"/>
      <c r="E88" s="225"/>
    </row>
    <row r="89" spans="2:5" ht="15" customHeight="1" x14ac:dyDescent="0.25">
      <c r="B89" s="207" t="s">
        <v>1411</v>
      </c>
      <c r="C89" s="215" t="s">
        <v>1209</v>
      </c>
      <c r="D89" s="225"/>
      <c r="E89" s="225"/>
    </row>
    <row r="90" spans="2:5" ht="21" x14ac:dyDescent="0.25">
      <c r="B90" s="207" t="s">
        <v>1412</v>
      </c>
      <c r="C90" s="215" t="s">
        <v>1208</v>
      </c>
      <c r="D90" s="225"/>
      <c r="E90" s="225"/>
    </row>
    <row r="91" spans="2:5" ht="15" customHeight="1" x14ac:dyDescent="0.25">
      <c r="C91" s="212"/>
    </row>
    <row r="92" spans="2:5" ht="15" customHeight="1" x14ac:dyDescent="0.25">
      <c r="B92" s="252" t="s">
        <v>191</v>
      </c>
      <c r="C92" s="252"/>
      <c r="D92" s="252"/>
      <c r="E92" s="252"/>
    </row>
    <row r="93" spans="2:5" ht="15" customHeight="1" x14ac:dyDescent="0.25">
      <c r="B93" s="207" t="s">
        <v>191</v>
      </c>
      <c r="C93" s="215" t="s">
        <v>1207</v>
      </c>
      <c r="D93" s="225"/>
      <c r="E93" s="225"/>
    </row>
    <row r="94" spans="2:5" ht="15" customHeight="1" x14ac:dyDescent="0.25">
      <c r="B94" s="207" t="s">
        <v>1413</v>
      </c>
      <c r="C94" s="215" t="s">
        <v>1206</v>
      </c>
      <c r="D94" s="225"/>
      <c r="E94" s="225"/>
    </row>
    <row r="95" spans="2:5" ht="15" customHeight="1" x14ac:dyDescent="0.25">
      <c r="B95" s="207" t="s">
        <v>1414</v>
      </c>
      <c r="C95" s="215" t="s">
        <v>1205</v>
      </c>
      <c r="D95" s="225"/>
      <c r="E95" s="225"/>
    </row>
    <row r="96" spans="2:5" ht="15" customHeight="1" x14ac:dyDescent="0.25">
      <c r="B96" s="207" t="s">
        <v>1415</v>
      </c>
      <c r="C96" s="215" t="s">
        <v>1311</v>
      </c>
      <c r="D96" s="225" t="s">
        <v>1423</v>
      </c>
      <c r="E96" s="225"/>
    </row>
    <row r="97" spans="2:5" ht="15" customHeight="1" x14ac:dyDescent="0.25">
      <c r="C97" s="212"/>
    </row>
    <row r="98" spans="2:5" ht="15" customHeight="1" x14ac:dyDescent="0.25">
      <c r="B98" s="252" t="s">
        <v>1648</v>
      </c>
      <c r="C98" s="252"/>
      <c r="D98" s="252"/>
      <c r="E98" s="252"/>
    </row>
    <row r="99" spans="2:5" ht="21" x14ac:dyDescent="0.25">
      <c r="B99" s="207" t="s">
        <v>1561</v>
      </c>
      <c r="C99" s="215" t="s">
        <v>1462</v>
      </c>
      <c r="D99" s="225"/>
      <c r="E99" s="225"/>
    </row>
    <row r="100" spans="2:5" ht="21" x14ac:dyDescent="0.25">
      <c r="B100" s="207" t="s">
        <v>1562</v>
      </c>
      <c r="C100" s="215" t="s">
        <v>1467</v>
      </c>
      <c r="D100" s="225"/>
      <c r="E100" s="225"/>
    </row>
    <row r="101" spans="2:5" ht="15" customHeight="1" x14ac:dyDescent="0.25">
      <c r="B101" s="207" t="s">
        <v>1565</v>
      </c>
      <c r="C101" s="215" t="s">
        <v>1468</v>
      </c>
      <c r="D101" s="225"/>
      <c r="E101" s="225"/>
    </row>
    <row r="102" spans="2:5" ht="15" customHeight="1" x14ac:dyDescent="0.25">
      <c r="C102" s="212"/>
    </row>
    <row r="103" spans="2:5" ht="15" customHeight="1" x14ac:dyDescent="0.25">
      <c r="C103" s="212"/>
    </row>
    <row r="104" spans="2:5" ht="15" customHeight="1" x14ac:dyDescent="0.25">
      <c r="B104" s="252" t="s">
        <v>1455</v>
      </c>
      <c r="C104" s="252"/>
      <c r="D104" s="252"/>
      <c r="E104" s="252"/>
    </row>
    <row r="105" spans="2:5" ht="14.25" customHeight="1" x14ac:dyDescent="0.25">
      <c r="B105" s="206" t="s">
        <v>1484</v>
      </c>
      <c r="C105" s="224" t="s">
        <v>1481</v>
      </c>
      <c r="D105" s="224"/>
      <c r="E105" s="224"/>
    </row>
    <row r="106" spans="2:5" ht="14.25" customHeight="1" x14ac:dyDescent="0.25">
      <c r="B106" s="207" t="s">
        <v>1485</v>
      </c>
      <c r="C106" s="225" t="s">
        <v>1482</v>
      </c>
      <c r="D106" s="225"/>
      <c r="E106" s="225"/>
    </row>
    <row r="107" spans="2:5" ht="14.25" customHeight="1" x14ac:dyDescent="0.25">
      <c r="B107" s="207" t="s">
        <v>1488</v>
      </c>
      <c r="C107" s="225" t="s">
        <v>1463</v>
      </c>
      <c r="D107" s="225"/>
      <c r="E107" s="225"/>
    </row>
    <row r="108" spans="2:5" ht="14.25" customHeight="1" x14ac:dyDescent="0.25">
      <c r="B108" s="207" t="s">
        <v>1373</v>
      </c>
      <c r="C108" s="225" t="s">
        <v>1231</v>
      </c>
      <c r="D108" s="225"/>
      <c r="E108" s="225"/>
    </row>
    <row r="109" spans="2:5" ht="14.25" customHeight="1" x14ac:dyDescent="0.25">
      <c r="B109" s="207" t="s">
        <v>1385</v>
      </c>
      <c r="C109" s="225" t="s">
        <v>1200</v>
      </c>
      <c r="D109" s="225"/>
      <c r="E109" s="225"/>
    </row>
    <row r="110" spans="2:5" ht="14.25" customHeight="1" x14ac:dyDescent="0.25">
      <c r="B110" s="207" t="s">
        <v>1386</v>
      </c>
      <c r="C110" s="225" t="s">
        <v>1229</v>
      </c>
      <c r="D110" s="225"/>
      <c r="E110" s="225"/>
    </row>
    <row r="111" spans="2:5" ht="14.25" customHeight="1" x14ac:dyDescent="0.25">
      <c r="B111" s="207" t="s">
        <v>1387</v>
      </c>
      <c r="C111" s="225" t="s">
        <v>1228</v>
      </c>
      <c r="D111" s="225"/>
      <c r="E111" s="225"/>
    </row>
    <row r="112" spans="2:5" ht="21" x14ac:dyDescent="0.25">
      <c r="B112" s="207" t="s">
        <v>1490</v>
      </c>
      <c r="C112" s="225" t="s">
        <v>1489</v>
      </c>
      <c r="D112" s="225"/>
      <c r="E112" s="225"/>
    </row>
    <row r="113" spans="2:5" ht="14.25" customHeight="1" x14ac:dyDescent="0.25">
      <c r="B113" s="207" t="s">
        <v>1388</v>
      </c>
      <c r="C113" s="225" t="s">
        <v>1227</v>
      </c>
      <c r="D113" s="225"/>
      <c r="E113" s="225"/>
    </row>
    <row r="114" spans="2:5" ht="14.25" customHeight="1" x14ac:dyDescent="0.25">
      <c r="B114" s="207" t="s">
        <v>1494</v>
      </c>
      <c r="C114" s="225" t="s">
        <v>1491</v>
      </c>
      <c r="D114" s="225"/>
      <c r="E114" s="225"/>
    </row>
    <row r="115" spans="2:5" ht="14.25" customHeight="1" x14ac:dyDescent="0.25">
      <c r="B115" s="207" t="s">
        <v>1389</v>
      </c>
      <c r="C115" s="225" t="s">
        <v>1226</v>
      </c>
      <c r="D115" s="225"/>
      <c r="E115" s="225"/>
    </row>
    <row r="116" spans="2:5" ht="14.25" customHeight="1" x14ac:dyDescent="0.25">
      <c r="B116" s="207" t="s">
        <v>1390</v>
      </c>
      <c r="C116" s="225" t="s">
        <v>1225</v>
      </c>
      <c r="D116" s="225"/>
      <c r="E116" s="225"/>
    </row>
    <row r="117" spans="2:5" ht="14.25" customHeight="1" x14ac:dyDescent="0.25">
      <c r="B117" s="207" t="s">
        <v>1391</v>
      </c>
      <c r="C117" s="225" t="s">
        <v>1224</v>
      </c>
      <c r="D117" s="225"/>
      <c r="E117" s="225"/>
    </row>
    <row r="118" spans="2:5" ht="14.25" customHeight="1" x14ac:dyDescent="0.25">
      <c r="B118" s="207" t="s">
        <v>1495</v>
      </c>
      <c r="C118" s="225" t="s">
        <v>1492</v>
      </c>
      <c r="D118" s="225"/>
      <c r="E118" s="225"/>
    </row>
    <row r="119" spans="2:5" ht="14.25" customHeight="1" x14ac:dyDescent="0.25">
      <c r="B119" s="207" t="s">
        <v>1392</v>
      </c>
      <c r="C119" s="225" t="s">
        <v>1223</v>
      </c>
      <c r="D119" s="225"/>
      <c r="E119" s="225"/>
    </row>
    <row r="120" spans="2:5" ht="14.25" customHeight="1" x14ac:dyDescent="0.25">
      <c r="B120" s="207" t="s">
        <v>1496</v>
      </c>
      <c r="C120" s="225" t="s">
        <v>1493</v>
      </c>
      <c r="D120" s="225"/>
      <c r="E120" s="225"/>
    </row>
    <row r="121" spans="2:5" ht="14.25" customHeight="1" x14ac:dyDescent="0.25">
      <c r="B121" s="207" t="s">
        <v>1394</v>
      </c>
      <c r="C121" s="225" t="s">
        <v>1055</v>
      </c>
      <c r="D121" s="225"/>
      <c r="E121" s="225"/>
    </row>
    <row r="122" spans="2:5" ht="21" x14ac:dyDescent="0.25">
      <c r="B122" s="207" t="s">
        <v>1501</v>
      </c>
      <c r="C122" s="225" t="s">
        <v>1500</v>
      </c>
      <c r="D122" s="225"/>
      <c r="E122" s="225"/>
    </row>
    <row r="123" spans="2:5" ht="21" x14ac:dyDescent="0.25">
      <c r="B123" s="207" t="s">
        <v>1503</v>
      </c>
      <c r="C123" s="225" t="s">
        <v>1502</v>
      </c>
      <c r="D123" s="225"/>
      <c r="E123" s="225"/>
    </row>
    <row r="124" spans="2:5" ht="14.25" customHeight="1" x14ac:dyDescent="0.25">
      <c r="B124" s="207" t="s">
        <v>1504</v>
      </c>
      <c r="C124" s="225" t="s">
        <v>1559</v>
      </c>
      <c r="D124" s="225"/>
      <c r="E124" s="225"/>
    </row>
    <row r="125" spans="2:5" ht="14.25" customHeight="1" x14ac:dyDescent="0.25">
      <c r="B125" s="207" t="s">
        <v>1507</v>
      </c>
      <c r="C125" s="225" t="s">
        <v>1506</v>
      </c>
      <c r="D125" s="225"/>
      <c r="E125" s="225"/>
    </row>
    <row r="126" spans="2:5" ht="14.25" customHeight="1" x14ac:dyDescent="0.25">
      <c r="B126" s="207" t="s">
        <v>1508</v>
      </c>
      <c r="C126" s="225" t="s">
        <v>1505</v>
      </c>
      <c r="D126" s="225"/>
      <c r="E126" s="225"/>
    </row>
    <row r="127" spans="2:5" ht="14.25" customHeight="1" x14ac:dyDescent="0.25">
      <c r="B127" s="207" t="s">
        <v>1509</v>
      </c>
      <c r="C127" s="225" t="s">
        <v>1464</v>
      </c>
      <c r="D127" s="225"/>
      <c r="E127" s="225"/>
    </row>
    <row r="128" spans="2:5" ht="14.25" customHeight="1" x14ac:dyDescent="0.25">
      <c r="B128" s="207" t="s">
        <v>1510</v>
      </c>
      <c r="C128" s="225" t="s">
        <v>1059</v>
      </c>
      <c r="D128" s="225"/>
      <c r="E128" s="225"/>
    </row>
    <row r="129" spans="1:5" ht="14.25" customHeight="1" x14ac:dyDescent="0.25">
      <c r="B129" s="207" t="s">
        <v>1516</v>
      </c>
      <c r="C129" s="225" t="s">
        <v>1511</v>
      </c>
      <c r="D129" s="225"/>
      <c r="E129" s="225"/>
    </row>
    <row r="130" spans="1:5" ht="14.25" customHeight="1" x14ac:dyDescent="0.25">
      <c r="B130" s="207" t="s">
        <v>1517</v>
      </c>
      <c r="C130" s="225" t="s">
        <v>1512</v>
      </c>
      <c r="D130" s="225"/>
      <c r="E130" s="225"/>
    </row>
    <row r="131" spans="1:5" ht="21" x14ac:dyDescent="0.25">
      <c r="B131" s="207" t="s">
        <v>1518</v>
      </c>
      <c r="C131" s="225" t="s">
        <v>1513</v>
      </c>
      <c r="D131" s="225"/>
      <c r="E131" s="225"/>
    </row>
    <row r="132" spans="1:5" ht="21" x14ac:dyDescent="0.25">
      <c r="B132" s="207" t="s">
        <v>1519</v>
      </c>
      <c r="C132" s="225" t="s">
        <v>1514</v>
      </c>
      <c r="D132" s="225"/>
      <c r="E132" s="225"/>
    </row>
    <row r="133" spans="1:5" ht="21" x14ac:dyDescent="0.25">
      <c r="B133" s="207" t="s">
        <v>1519</v>
      </c>
      <c r="C133" s="225" t="s">
        <v>1515</v>
      </c>
      <c r="D133" s="225"/>
      <c r="E133" s="225"/>
    </row>
    <row r="134" spans="1:5" ht="14.25" customHeight="1" x14ac:dyDescent="0.25">
      <c r="B134" s="207" t="s">
        <v>1525</v>
      </c>
      <c r="C134" s="225" t="s">
        <v>1520</v>
      </c>
      <c r="D134" s="225"/>
      <c r="E134" s="225"/>
    </row>
    <row r="135" spans="1:5" ht="14.25" customHeight="1" x14ac:dyDescent="0.25">
      <c r="B135" s="207" t="s">
        <v>1526</v>
      </c>
      <c r="C135" s="225" t="s">
        <v>1521</v>
      </c>
      <c r="D135" s="225"/>
      <c r="E135" s="225"/>
    </row>
    <row r="136" spans="1:5" ht="14.25" customHeight="1" x14ac:dyDescent="0.25">
      <c r="B136" s="207" t="s">
        <v>1527</v>
      </c>
      <c r="C136" s="225" t="s">
        <v>1522</v>
      </c>
      <c r="D136" s="225"/>
      <c r="E136" s="225"/>
    </row>
    <row r="137" spans="1:5" ht="14.25" customHeight="1" x14ac:dyDescent="0.25">
      <c r="B137" s="207" t="s">
        <v>1528</v>
      </c>
      <c r="C137" s="225" t="s">
        <v>1523</v>
      </c>
      <c r="D137" s="225"/>
      <c r="E137" s="225"/>
    </row>
    <row r="138" spans="1:5" ht="14.25" customHeight="1" x14ac:dyDescent="0.25">
      <c r="B138" s="207" t="s">
        <v>1529</v>
      </c>
      <c r="C138" s="225" t="s">
        <v>1524</v>
      </c>
      <c r="D138" s="225"/>
      <c r="E138" s="225"/>
    </row>
    <row r="139" spans="1:5" ht="14.25" customHeight="1" x14ac:dyDescent="0.25">
      <c r="B139" s="207" t="s">
        <v>1535</v>
      </c>
      <c r="C139" s="225" t="s">
        <v>1534</v>
      </c>
      <c r="D139" s="225"/>
      <c r="E139" s="225"/>
    </row>
    <row r="140" spans="1:5" ht="21" x14ac:dyDescent="0.25">
      <c r="B140" s="207" t="s">
        <v>1563</v>
      </c>
      <c r="C140" s="225" t="s">
        <v>1566</v>
      </c>
      <c r="D140" s="225"/>
      <c r="E140" s="225"/>
    </row>
    <row r="141" spans="1:5" ht="14.25" customHeight="1" x14ac:dyDescent="0.25">
      <c r="B141" s="207" t="s">
        <v>1564</v>
      </c>
      <c r="C141" s="225" t="s">
        <v>1567</v>
      </c>
      <c r="D141" s="225"/>
      <c r="E141" s="225"/>
    </row>
    <row r="142" spans="1:5" ht="14.25" customHeight="1" x14ac:dyDescent="0.25">
      <c r="B142" s="207" t="s">
        <v>1564</v>
      </c>
      <c r="C142" s="225" t="s">
        <v>1568</v>
      </c>
      <c r="D142" s="225"/>
      <c r="E142" s="225"/>
    </row>
    <row r="143" spans="1:5" ht="14.25" customHeight="1" x14ac:dyDescent="0.25">
      <c r="B143" s="207" t="s">
        <v>1565</v>
      </c>
      <c r="C143" s="225" t="s">
        <v>1569</v>
      </c>
      <c r="D143" s="225"/>
      <c r="E143" s="225"/>
    </row>
    <row r="144" spans="1:5" s="202" customFormat="1" ht="14.25" customHeight="1" x14ac:dyDescent="0.25">
      <c r="A144" s="201"/>
      <c r="B144" s="41"/>
      <c r="C144" s="213"/>
      <c r="D144" s="203"/>
      <c r="E144" s="203"/>
    </row>
    <row r="145" spans="1:5" s="202" customFormat="1" ht="14.25" customHeight="1" x14ac:dyDescent="0.25">
      <c r="A145" s="201"/>
      <c r="B145" s="41"/>
      <c r="C145" s="213"/>
      <c r="D145" s="203"/>
      <c r="E145" s="203"/>
    </row>
    <row r="146" spans="1:5" s="202" customFormat="1" ht="14.25" customHeight="1" x14ac:dyDescent="0.25">
      <c r="A146" s="201"/>
      <c r="B146" s="41"/>
      <c r="C146" s="213"/>
      <c r="D146" s="203"/>
      <c r="E146" s="203"/>
    </row>
    <row r="147" spans="1:5" s="202" customFormat="1" ht="14.25" customHeight="1" x14ac:dyDescent="0.25">
      <c r="A147" s="201"/>
      <c r="B147" s="41"/>
      <c r="C147" s="213"/>
      <c r="D147" s="203"/>
      <c r="E147" s="203"/>
    </row>
    <row r="148" spans="1:5" s="202" customFormat="1" ht="14.25" customHeight="1" x14ac:dyDescent="0.25">
      <c r="A148" s="201"/>
      <c r="B148" s="41"/>
      <c r="C148" s="213"/>
      <c r="D148" s="203"/>
      <c r="E148" s="203"/>
    </row>
    <row r="149" spans="1:5" s="202" customFormat="1" ht="14.25" customHeight="1" x14ac:dyDescent="0.25">
      <c r="A149" s="201"/>
      <c r="B149" s="41"/>
      <c r="C149" s="213"/>
      <c r="D149" s="203"/>
      <c r="E149" s="203"/>
    </row>
    <row r="150" spans="1:5" s="202" customFormat="1" ht="14.25" customHeight="1" x14ac:dyDescent="0.25">
      <c r="A150" s="201"/>
      <c r="B150" s="41"/>
      <c r="C150" s="213"/>
      <c r="D150" s="203"/>
      <c r="E150" s="203"/>
    </row>
    <row r="151" spans="1:5" s="202" customFormat="1" ht="14.25" customHeight="1" x14ac:dyDescent="0.25">
      <c r="A151" s="201"/>
      <c r="B151" s="41"/>
      <c r="C151" s="213"/>
      <c r="D151" s="203"/>
      <c r="E151" s="203"/>
    </row>
    <row r="152" spans="1:5" s="202" customFormat="1" ht="14.25" customHeight="1" x14ac:dyDescent="0.25">
      <c r="A152" s="201"/>
      <c r="B152" s="41"/>
      <c r="C152" s="213"/>
      <c r="D152" s="203"/>
      <c r="E152" s="203"/>
    </row>
    <row r="153" spans="1:5" s="202" customFormat="1" ht="14.25" customHeight="1" x14ac:dyDescent="0.25">
      <c r="A153" s="201"/>
      <c r="B153" s="41"/>
      <c r="C153" s="213"/>
      <c r="D153" s="203"/>
      <c r="E153" s="203"/>
    </row>
    <row r="154" spans="1:5" s="202" customFormat="1" ht="14.25" customHeight="1" x14ac:dyDescent="0.25">
      <c r="A154" s="201"/>
      <c r="B154" s="41"/>
      <c r="C154" s="213"/>
      <c r="D154" s="203"/>
      <c r="E154" s="203"/>
    </row>
    <row r="155" spans="1:5" s="202" customFormat="1" ht="14.25" customHeight="1" x14ac:dyDescent="0.25">
      <c r="A155" s="201"/>
      <c r="B155" s="41"/>
      <c r="C155" s="213"/>
      <c r="D155" s="203"/>
      <c r="E155" s="203"/>
    </row>
    <row r="156" spans="1:5" s="202" customFormat="1" ht="14.25" customHeight="1" x14ac:dyDescent="0.25">
      <c r="A156" s="201"/>
      <c r="B156" s="41"/>
      <c r="C156" s="213"/>
      <c r="D156" s="203"/>
      <c r="E156" s="203"/>
    </row>
    <row r="157" spans="1:5" s="202" customFormat="1" ht="14.25" customHeight="1" x14ac:dyDescent="0.25">
      <c r="A157" s="201"/>
      <c r="B157" s="41"/>
      <c r="C157" s="213"/>
      <c r="D157" s="203"/>
      <c r="E157" s="203"/>
    </row>
    <row r="158" spans="1:5" s="202" customFormat="1" ht="14.25" customHeight="1" x14ac:dyDescent="0.25">
      <c r="A158" s="201"/>
      <c r="B158" s="41"/>
      <c r="C158" s="213"/>
      <c r="D158" s="203"/>
      <c r="E158" s="203"/>
    </row>
    <row r="159" spans="1:5" s="202" customFormat="1" ht="14.25" customHeight="1" x14ac:dyDescent="0.25">
      <c r="A159" s="201"/>
      <c r="B159" s="41"/>
      <c r="C159" s="213"/>
      <c r="D159" s="203"/>
      <c r="E159" s="203"/>
    </row>
    <row r="160" spans="1:5" s="202" customFormat="1" ht="14.25" customHeight="1" x14ac:dyDescent="0.25">
      <c r="A160" s="201"/>
      <c r="B160" s="41"/>
      <c r="C160" s="213"/>
      <c r="D160" s="203"/>
      <c r="E160" s="203"/>
    </row>
    <row r="161" spans="1:5" s="202" customFormat="1" ht="14.25" customHeight="1" x14ac:dyDescent="0.25">
      <c r="A161" s="201"/>
      <c r="B161" s="41"/>
      <c r="C161" s="213"/>
      <c r="D161" s="203"/>
      <c r="E161" s="203"/>
    </row>
    <row r="162" spans="1:5" s="202" customFormat="1" ht="14.25" customHeight="1" x14ac:dyDescent="0.25">
      <c r="A162" s="201"/>
      <c r="B162" s="41"/>
      <c r="C162" s="213"/>
      <c r="D162" s="203"/>
      <c r="E162" s="203"/>
    </row>
    <row r="163" spans="1:5" s="202" customFormat="1" ht="14.25" customHeight="1" x14ac:dyDescent="0.25">
      <c r="A163" s="201"/>
      <c r="B163" s="41"/>
      <c r="C163" s="213"/>
      <c r="D163" s="203"/>
      <c r="E163" s="203"/>
    </row>
    <row r="164" spans="1:5" s="202" customFormat="1" ht="14.25" customHeight="1" x14ac:dyDescent="0.25">
      <c r="A164" s="201"/>
      <c r="B164" s="41"/>
      <c r="C164" s="213"/>
      <c r="D164" s="203"/>
      <c r="E164" s="203"/>
    </row>
    <row r="165" spans="1:5" s="202" customFormat="1" ht="14.25" customHeight="1" x14ac:dyDescent="0.25">
      <c r="A165" s="201"/>
      <c r="B165" s="41"/>
      <c r="C165" s="213"/>
      <c r="D165" s="203"/>
      <c r="E165" s="203"/>
    </row>
    <row r="166" spans="1:5" s="202" customFormat="1" ht="14.25" customHeight="1" x14ac:dyDescent="0.25">
      <c r="A166" s="201"/>
      <c r="B166" s="41"/>
      <c r="C166" s="213"/>
      <c r="D166" s="203"/>
      <c r="E166" s="203"/>
    </row>
    <row r="167" spans="1:5" s="202" customFormat="1" ht="14.25" customHeight="1" x14ac:dyDescent="0.25">
      <c r="A167" s="201"/>
      <c r="B167" s="41"/>
      <c r="C167" s="213"/>
      <c r="D167" s="203"/>
      <c r="E167" s="203"/>
    </row>
    <row r="168" spans="1:5" s="202" customFormat="1" ht="14.25" customHeight="1" x14ac:dyDescent="0.25">
      <c r="A168" s="201"/>
      <c r="B168" s="41"/>
      <c r="C168" s="213"/>
      <c r="D168" s="203"/>
      <c r="E168" s="203"/>
    </row>
    <row r="169" spans="1:5" s="202" customFormat="1" ht="14.25" customHeight="1" x14ac:dyDescent="0.25">
      <c r="A169" s="201"/>
      <c r="B169" s="41"/>
      <c r="C169" s="213"/>
      <c r="D169" s="203"/>
      <c r="E169" s="203"/>
    </row>
    <row r="170" spans="1:5" s="202" customFormat="1" ht="14.25" customHeight="1" x14ac:dyDescent="0.25">
      <c r="A170" s="201"/>
      <c r="B170" s="41"/>
      <c r="C170" s="213"/>
      <c r="D170" s="203"/>
      <c r="E170" s="203"/>
    </row>
    <row r="171" spans="1:5" s="202" customFormat="1" ht="14.25" customHeight="1" x14ac:dyDescent="0.25">
      <c r="A171" s="201"/>
      <c r="B171" s="41"/>
      <c r="C171" s="213"/>
      <c r="D171" s="203"/>
      <c r="E171" s="203"/>
    </row>
    <row r="172" spans="1:5" s="202" customFormat="1" ht="14.25" customHeight="1" x14ac:dyDescent="0.25">
      <c r="A172" s="201"/>
      <c r="B172" s="41"/>
      <c r="C172" s="213"/>
      <c r="D172" s="203"/>
      <c r="E172" s="203"/>
    </row>
    <row r="173" spans="1:5" s="202" customFormat="1" ht="14.25" customHeight="1" x14ac:dyDescent="0.25">
      <c r="A173" s="201"/>
      <c r="B173" s="41"/>
      <c r="C173" s="213"/>
      <c r="D173" s="203"/>
      <c r="E173" s="203"/>
    </row>
    <row r="174" spans="1:5" s="202" customFormat="1" ht="14.25" customHeight="1" x14ac:dyDescent="0.25">
      <c r="A174" s="201"/>
      <c r="B174" s="41"/>
      <c r="C174" s="213"/>
      <c r="D174" s="203"/>
      <c r="E174" s="203"/>
    </row>
    <row r="175" spans="1:5" s="202" customFormat="1" ht="14.25" customHeight="1" x14ac:dyDescent="0.25">
      <c r="A175" s="201"/>
      <c r="B175" s="41"/>
      <c r="C175" s="213"/>
      <c r="D175" s="203"/>
      <c r="E175" s="203"/>
    </row>
    <row r="176" spans="1:5" s="202" customFormat="1" ht="14.25" customHeight="1" x14ac:dyDescent="0.25">
      <c r="A176" s="201"/>
      <c r="B176" s="41"/>
      <c r="C176" s="213"/>
      <c r="D176" s="203"/>
      <c r="E176" s="203"/>
    </row>
    <row r="177" spans="1:5" s="202" customFormat="1" ht="14.25" customHeight="1" x14ac:dyDescent="0.25">
      <c r="A177" s="201"/>
      <c r="B177" s="41"/>
      <c r="C177" s="213"/>
      <c r="D177" s="203"/>
      <c r="E177" s="203"/>
    </row>
    <row r="178" spans="1:5" s="202" customFormat="1" ht="14.25" customHeight="1" x14ac:dyDescent="0.25">
      <c r="A178" s="201"/>
      <c r="B178" s="41"/>
      <c r="C178" s="213"/>
      <c r="D178" s="203"/>
      <c r="E178" s="203"/>
    </row>
    <row r="179" spans="1:5" s="202" customFormat="1" ht="14.25" customHeight="1" x14ac:dyDescent="0.25">
      <c r="A179" s="201"/>
      <c r="B179" s="41"/>
      <c r="C179" s="213"/>
      <c r="D179" s="203"/>
      <c r="E179" s="203"/>
    </row>
    <row r="180" spans="1:5" s="202" customFormat="1" ht="14.25" customHeight="1" x14ac:dyDescent="0.25">
      <c r="A180" s="201"/>
      <c r="B180" s="41"/>
      <c r="C180" s="213"/>
      <c r="D180" s="203"/>
      <c r="E180" s="203"/>
    </row>
    <row r="181" spans="1:5" s="202" customFormat="1" ht="14.25" customHeight="1" x14ac:dyDescent="0.25">
      <c r="A181" s="201"/>
      <c r="B181" s="41"/>
      <c r="C181" s="213"/>
      <c r="D181" s="203"/>
      <c r="E181" s="203"/>
    </row>
    <row r="182" spans="1:5" s="202" customFormat="1" ht="14.25" customHeight="1" x14ac:dyDescent="0.25">
      <c r="A182" s="201"/>
      <c r="B182" s="41"/>
      <c r="C182" s="213"/>
      <c r="D182" s="203"/>
      <c r="E182" s="203"/>
    </row>
    <row r="183" spans="1:5" s="202" customFormat="1" ht="14.25" customHeight="1" x14ac:dyDescent="0.25">
      <c r="A183" s="201"/>
      <c r="B183" s="41"/>
      <c r="C183" s="213"/>
      <c r="D183" s="203"/>
      <c r="E183" s="203"/>
    </row>
    <row r="184" spans="1:5" s="202" customFormat="1" ht="14.25" customHeight="1" x14ac:dyDescent="0.25">
      <c r="A184" s="201"/>
      <c r="B184" s="41"/>
      <c r="C184" s="213"/>
      <c r="D184" s="203"/>
      <c r="E184" s="203"/>
    </row>
    <row r="185" spans="1:5" s="202" customFormat="1" ht="14.25" customHeight="1" x14ac:dyDescent="0.25">
      <c r="A185" s="201"/>
      <c r="B185" s="41"/>
      <c r="C185" s="213"/>
      <c r="D185" s="203"/>
      <c r="E185" s="203"/>
    </row>
    <row r="186" spans="1:5" s="202" customFormat="1" ht="14.25" customHeight="1" x14ac:dyDescent="0.25">
      <c r="A186" s="201"/>
      <c r="B186" s="41"/>
      <c r="C186" s="213"/>
      <c r="D186" s="203"/>
      <c r="E186" s="203"/>
    </row>
    <row r="187" spans="1:5" s="202" customFormat="1" ht="14.25" customHeight="1" x14ac:dyDescent="0.25">
      <c r="A187" s="201"/>
      <c r="B187" s="41"/>
      <c r="C187" s="213"/>
      <c r="D187" s="203"/>
      <c r="E187" s="203"/>
    </row>
    <row r="188" spans="1:5" s="202" customFormat="1" ht="14.25" customHeight="1" x14ac:dyDescent="0.25">
      <c r="A188" s="201"/>
      <c r="B188" s="41"/>
      <c r="C188" s="213"/>
      <c r="D188" s="203"/>
      <c r="E188" s="203"/>
    </row>
    <row r="189" spans="1:5" s="202" customFormat="1" ht="14.25" customHeight="1" x14ac:dyDescent="0.25">
      <c r="A189" s="201"/>
      <c r="B189" s="41"/>
      <c r="C189" s="213"/>
      <c r="D189" s="203"/>
      <c r="E189" s="203"/>
    </row>
    <row r="190" spans="1:5" s="202" customFormat="1" ht="14.25" customHeight="1" x14ac:dyDescent="0.25">
      <c r="A190" s="201"/>
      <c r="B190" s="41"/>
      <c r="C190" s="213"/>
      <c r="D190" s="203"/>
      <c r="E190" s="203"/>
    </row>
    <row r="191" spans="1:5" s="202" customFormat="1" ht="14.25" customHeight="1" x14ac:dyDescent="0.25">
      <c r="A191" s="201"/>
      <c r="B191" s="41"/>
      <c r="C191" s="213"/>
      <c r="D191" s="203"/>
      <c r="E191" s="203"/>
    </row>
    <row r="192" spans="1:5" s="202" customFormat="1" ht="14.25" customHeight="1" x14ac:dyDescent="0.25">
      <c r="A192" s="201"/>
      <c r="B192" s="41"/>
      <c r="C192" s="213"/>
      <c r="D192" s="203"/>
      <c r="E192" s="203"/>
    </row>
    <row r="193" spans="1:5" s="202" customFormat="1" ht="14.25" customHeight="1" x14ac:dyDescent="0.25">
      <c r="A193" s="201"/>
      <c r="B193" s="41"/>
      <c r="C193" s="213"/>
      <c r="D193" s="203"/>
      <c r="E193" s="203"/>
    </row>
    <row r="194" spans="1:5" s="202" customFormat="1" ht="14.25" customHeight="1" x14ac:dyDescent="0.25">
      <c r="A194" s="201"/>
      <c r="B194" s="41"/>
      <c r="C194" s="213"/>
      <c r="D194" s="203"/>
      <c r="E194" s="203"/>
    </row>
    <row r="195" spans="1:5" s="202" customFormat="1" ht="14.25" customHeight="1" x14ac:dyDescent="0.25">
      <c r="A195" s="201"/>
      <c r="B195" s="41"/>
      <c r="C195" s="213"/>
      <c r="D195" s="203"/>
      <c r="E195" s="203"/>
    </row>
    <row r="196" spans="1:5" s="202" customFormat="1" ht="14.25" customHeight="1" x14ac:dyDescent="0.25">
      <c r="A196" s="201"/>
      <c r="B196" s="41"/>
      <c r="C196" s="213"/>
      <c r="D196" s="203"/>
      <c r="E196" s="203"/>
    </row>
    <row r="197" spans="1:5" s="202" customFormat="1" ht="14.25" customHeight="1" x14ac:dyDescent="0.25">
      <c r="A197" s="201"/>
      <c r="B197" s="41"/>
      <c r="C197" s="213"/>
      <c r="D197" s="203"/>
      <c r="E197" s="203"/>
    </row>
    <row r="198" spans="1:5" s="202" customFormat="1" ht="14.25" customHeight="1" x14ac:dyDescent="0.25">
      <c r="A198" s="201"/>
      <c r="B198" s="41"/>
      <c r="C198" s="213"/>
      <c r="D198" s="203"/>
      <c r="E198" s="203"/>
    </row>
    <row r="199" spans="1:5" s="202" customFormat="1" ht="14.25" customHeight="1" x14ac:dyDescent="0.25">
      <c r="A199" s="201"/>
      <c r="B199" s="41"/>
      <c r="C199" s="213"/>
      <c r="D199" s="203"/>
      <c r="E199" s="203"/>
    </row>
    <row r="200" spans="1:5" s="202" customFormat="1" ht="14.25" customHeight="1" x14ac:dyDescent="0.25">
      <c r="A200" s="201"/>
      <c r="B200" s="41"/>
      <c r="C200" s="213"/>
      <c r="D200" s="203"/>
      <c r="E200" s="203"/>
    </row>
    <row r="201" spans="1:5" s="202" customFormat="1" ht="14.25" customHeight="1" x14ac:dyDescent="0.25">
      <c r="A201" s="201"/>
      <c r="B201" s="41"/>
      <c r="C201" s="213"/>
      <c r="D201" s="203"/>
      <c r="E201" s="203"/>
    </row>
    <row r="202" spans="1:5" s="202" customFormat="1" ht="14.25" customHeight="1" x14ac:dyDescent="0.25">
      <c r="A202" s="201"/>
      <c r="B202" s="41"/>
      <c r="C202" s="213"/>
      <c r="D202" s="203"/>
      <c r="E202" s="203"/>
    </row>
    <row r="203" spans="1:5" s="202" customFormat="1" ht="14.25" customHeight="1" x14ac:dyDescent="0.25">
      <c r="A203" s="201"/>
      <c r="B203" s="41"/>
      <c r="C203" s="213"/>
      <c r="D203" s="203"/>
      <c r="E203" s="203"/>
    </row>
    <row r="204" spans="1:5" s="202" customFormat="1" ht="14.25" customHeight="1" x14ac:dyDescent="0.25">
      <c r="A204" s="201"/>
      <c r="B204" s="41"/>
      <c r="C204" s="213"/>
      <c r="D204" s="203"/>
      <c r="E204" s="203"/>
    </row>
    <row r="205" spans="1:5" s="202" customFormat="1" ht="14.25" customHeight="1" x14ac:dyDescent="0.25">
      <c r="A205" s="201"/>
      <c r="B205" s="41"/>
      <c r="C205" s="213"/>
      <c r="D205" s="203"/>
      <c r="E205" s="203"/>
    </row>
    <row r="206" spans="1:5" s="202" customFormat="1" ht="14.25" customHeight="1" x14ac:dyDescent="0.25">
      <c r="A206" s="201"/>
      <c r="B206" s="41"/>
      <c r="C206" s="213"/>
      <c r="D206" s="203"/>
      <c r="E206" s="203"/>
    </row>
    <row r="207" spans="1:5" s="202" customFormat="1" ht="14.25" customHeight="1" x14ac:dyDescent="0.25">
      <c r="A207" s="201"/>
      <c r="B207" s="41"/>
      <c r="C207" s="213"/>
      <c r="D207" s="203"/>
      <c r="E207" s="203"/>
    </row>
    <row r="208" spans="1:5" s="202" customFormat="1" ht="14.25" customHeight="1" x14ac:dyDescent="0.25">
      <c r="A208" s="201"/>
      <c r="B208" s="41"/>
      <c r="C208" s="213"/>
      <c r="D208" s="203"/>
      <c r="E208" s="203"/>
    </row>
    <row r="209" spans="1:5" s="202" customFormat="1" ht="14.25" customHeight="1" x14ac:dyDescent="0.25">
      <c r="A209" s="201"/>
      <c r="B209" s="41"/>
      <c r="C209" s="213"/>
      <c r="D209" s="203"/>
      <c r="E209" s="203"/>
    </row>
    <row r="210" spans="1:5" s="202" customFormat="1" ht="14.25" customHeight="1" x14ac:dyDescent="0.25">
      <c r="A210" s="201"/>
      <c r="B210" s="41"/>
      <c r="C210" s="213"/>
      <c r="D210" s="203"/>
      <c r="E210" s="203"/>
    </row>
    <row r="211" spans="1:5" s="202" customFormat="1" ht="14.25" customHeight="1" x14ac:dyDescent="0.25">
      <c r="A211" s="201"/>
      <c r="B211" s="41"/>
      <c r="C211" s="213"/>
      <c r="D211" s="203"/>
      <c r="E211" s="203"/>
    </row>
    <row r="212" spans="1:5" s="202" customFormat="1" ht="14.25" customHeight="1" x14ac:dyDescent="0.25">
      <c r="A212" s="201"/>
      <c r="B212" s="41"/>
      <c r="C212" s="213"/>
      <c r="D212" s="203"/>
      <c r="E212" s="203"/>
    </row>
    <row r="213" spans="1:5" s="202" customFormat="1" ht="14.25" customHeight="1" x14ac:dyDescent="0.25">
      <c r="A213" s="201"/>
      <c r="B213" s="41"/>
      <c r="C213" s="213"/>
      <c r="D213" s="203"/>
      <c r="E213" s="203"/>
    </row>
    <row r="214" spans="1:5" s="202" customFormat="1" ht="14.25" customHeight="1" x14ac:dyDescent="0.25">
      <c r="A214" s="201"/>
      <c r="B214" s="41"/>
      <c r="C214" s="213"/>
      <c r="D214" s="203"/>
      <c r="E214" s="203"/>
    </row>
    <row r="215" spans="1:5" s="202" customFormat="1" ht="14.25" customHeight="1" x14ac:dyDescent="0.25">
      <c r="A215" s="201"/>
      <c r="B215" s="41"/>
      <c r="C215" s="213"/>
      <c r="D215" s="203"/>
      <c r="E215" s="203"/>
    </row>
    <row r="216" spans="1:5" s="202" customFormat="1" ht="14.25" customHeight="1" x14ac:dyDescent="0.25">
      <c r="A216" s="201"/>
      <c r="B216" s="41"/>
      <c r="C216" s="213"/>
      <c r="D216" s="203"/>
      <c r="E216" s="203"/>
    </row>
    <row r="217" spans="1:5" s="202" customFormat="1" ht="14.25" customHeight="1" x14ac:dyDescent="0.25">
      <c r="A217" s="201"/>
      <c r="B217" s="41"/>
      <c r="C217" s="213"/>
      <c r="D217" s="203"/>
      <c r="E217" s="203"/>
    </row>
    <row r="218" spans="1:5" s="202" customFormat="1" ht="14.25" customHeight="1" x14ac:dyDescent="0.25">
      <c r="A218" s="201"/>
      <c r="B218" s="41"/>
      <c r="C218" s="213"/>
      <c r="D218" s="203"/>
      <c r="E218" s="203"/>
    </row>
    <row r="219" spans="1:5" s="202" customFormat="1" ht="14.25" customHeight="1" x14ac:dyDescent="0.25">
      <c r="A219" s="201"/>
      <c r="B219" s="41"/>
      <c r="C219" s="213"/>
      <c r="D219" s="203"/>
      <c r="E219" s="203"/>
    </row>
    <row r="220" spans="1:5" s="202" customFormat="1" ht="14.25" customHeight="1" x14ac:dyDescent="0.25">
      <c r="A220" s="201"/>
      <c r="B220" s="41"/>
      <c r="C220" s="213"/>
      <c r="D220" s="203"/>
      <c r="E220" s="203"/>
    </row>
    <row r="221" spans="1:5" s="202" customFormat="1" ht="14.25" customHeight="1" x14ac:dyDescent="0.25">
      <c r="A221" s="201"/>
      <c r="B221" s="41"/>
      <c r="C221" s="213"/>
      <c r="D221" s="203"/>
      <c r="E221" s="203"/>
    </row>
    <row r="222" spans="1:5" s="202" customFormat="1" ht="14.25" customHeight="1" x14ac:dyDescent="0.25">
      <c r="A222" s="201"/>
      <c r="B222" s="41"/>
      <c r="C222" s="213"/>
      <c r="D222" s="203"/>
      <c r="E222" s="203"/>
    </row>
    <row r="223" spans="1:5" s="202" customFormat="1" ht="14.25" customHeight="1" x14ac:dyDescent="0.25">
      <c r="A223" s="201"/>
      <c r="B223" s="41"/>
      <c r="C223" s="213"/>
      <c r="D223" s="203"/>
      <c r="E223" s="203"/>
    </row>
    <row r="224" spans="1:5" s="202" customFormat="1" ht="14.25" customHeight="1" x14ac:dyDescent="0.25">
      <c r="A224" s="201"/>
      <c r="B224" s="41"/>
      <c r="C224" s="213"/>
      <c r="D224" s="203"/>
      <c r="E224" s="203"/>
    </row>
    <row r="225" spans="1:5" s="202" customFormat="1" ht="14.25" customHeight="1" x14ac:dyDescent="0.25">
      <c r="A225" s="201"/>
      <c r="B225" s="41"/>
      <c r="C225" s="213"/>
      <c r="D225" s="203"/>
      <c r="E225" s="203"/>
    </row>
    <row r="226" spans="1:5" s="202" customFormat="1" ht="14.25" customHeight="1" x14ac:dyDescent="0.25">
      <c r="A226" s="201"/>
      <c r="B226" s="41"/>
      <c r="C226" s="213"/>
      <c r="D226" s="203"/>
      <c r="E226" s="203"/>
    </row>
    <row r="227" spans="1:5" s="202" customFormat="1" ht="14.25" customHeight="1" x14ac:dyDescent="0.25">
      <c r="A227" s="201"/>
      <c r="B227" s="41"/>
      <c r="C227" s="213"/>
      <c r="D227" s="203"/>
      <c r="E227" s="203"/>
    </row>
    <row r="228" spans="1:5" s="202" customFormat="1" ht="14.25" customHeight="1" x14ac:dyDescent="0.25">
      <c r="A228" s="201"/>
      <c r="B228" s="41"/>
      <c r="C228" s="213"/>
      <c r="D228" s="203"/>
      <c r="E228" s="203"/>
    </row>
    <row r="229" spans="1:5" s="202" customFormat="1" ht="14.25" customHeight="1" x14ac:dyDescent="0.25">
      <c r="A229" s="201"/>
      <c r="B229" s="41"/>
      <c r="C229" s="213"/>
      <c r="D229" s="203"/>
      <c r="E229" s="203"/>
    </row>
    <row r="230" spans="1:5" s="202" customFormat="1" ht="14.25" customHeight="1" x14ac:dyDescent="0.25">
      <c r="A230" s="201"/>
      <c r="B230" s="41"/>
      <c r="C230" s="213"/>
      <c r="D230" s="203"/>
      <c r="E230" s="203"/>
    </row>
    <row r="231" spans="1:5" s="202" customFormat="1" ht="14.25" customHeight="1" x14ac:dyDescent="0.25">
      <c r="A231" s="201"/>
      <c r="B231" s="41"/>
      <c r="C231" s="213"/>
      <c r="D231" s="203"/>
      <c r="E231" s="203"/>
    </row>
    <row r="232" spans="1:5" s="202" customFormat="1" ht="14.25" customHeight="1" x14ac:dyDescent="0.25">
      <c r="A232" s="201"/>
      <c r="B232" s="41"/>
      <c r="C232" s="213"/>
      <c r="D232" s="203"/>
      <c r="E232" s="203"/>
    </row>
    <row r="233" spans="1:5" s="202" customFormat="1" ht="14.25" customHeight="1" x14ac:dyDescent="0.25">
      <c r="A233" s="201"/>
      <c r="B233" s="41"/>
      <c r="C233" s="213"/>
      <c r="D233" s="203"/>
      <c r="E233" s="203"/>
    </row>
    <row r="234" spans="1:5" s="202" customFormat="1" ht="14.25" customHeight="1" x14ac:dyDescent="0.25">
      <c r="A234" s="201"/>
      <c r="B234" s="41"/>
      <c r="C234" s="213"/>
      <c r="D234" s="203"/>
      <c r="E234" s="203"/>
    </row>
    <row r="235" spans="1:5" s="202" customFormat="1" ht="14.25" customHeight="1" x14ac:dyDescent="0.25">
      <c r="A235" s="201"/>
      <c r="B235" s="41"/>
      <c r="C235" s="213"/>
      <c r="D235" s="203"/>
      <c r="E235" s="203"/>
    </row>
    <row r="236" spans="1:5" s="202" customFormat="1" ht="14.25" customHeight="1" x14ac:dyDescent="0.25">
      <c r="A236" s="201"/>
      <c r="B236" s="41"/>
      <c r="C236" s="213"/>
      <c r="D236" s="203"/>
      <c r="E236" s="203"/>
    </row>
    <row r="237" spans="1:5" s="202" customFormat="1" ht="14.25" customHeight="1" x14ac:dyDescent="0.25">
      <c r="A237" s="201"/>
      <c r="B237" s="41"/>
      <c r="C237" s="213"/>
      <c r="D237" s="203"/>
      <c r="E237" s="203"/>
    </row>
    <row r="238" spans="1:5" s="202" customFormat="1" ht="14.25" customHeight="1" x14ac:dyDescent="0.25">
      <c r="A238" s="201"/>
      <c r="B238" s="41"/>
      <c r="C238" s="213"/>
      <c r="D238" s="203"/>
      <c r="E238" s="203"/>
    </row>
    <row r="239" spans="1:5" s="202" customFormat="1" ht="14.25" customHeight="1" x14ac:dyDescent="0.25">
      <c r="A239" s="201"/>
      <c r="B239" s="41"/>
      <c r="C239" s="213"/>
      <c r="D239" s="203"/>
      <c r="E239" s="203"/>
    </row>
    <row r="240" spans="1:5" s="202" customFormat="1" ht="14.25" customHeight="1" x14ac:dyDescent="0.25">
      <c r="A240" s="201"/>
      <c r="B240" s="41"/>
      <c r="C240" s="213"/>
      <c r="D240" s="203"/>
      <c r="E240" s="203"/>
    </row>
    <row r="241" spans="1:5" s="202" customFormat="1" ht="14.25" customHeight="1" x14ac:dyDescent="0.25">
      <c r="A241" s="201"/>
      <c r="B241" s="41"/>
      <c r="C241" s="213"/>
      <c r="D241" s="203"/>
      <c r="E241" s="203"/>
    </row>
    <row r="242" spans="1:5" s="202" customFormat="1" ht="14.25" customHeight="1" x14ac:dyDescent="0.25">
      <c r="A242" s="201"/>
      <c r="B242" s="41"/>
      <c r="C242" s="213"/>
      <c r="D242" s="203"/>
      <c r="E242" s="203"/>
    </row>
    <row r="243" spans="1:5" s="202" customFormat="1" ht="14.25" customHeight="1" x14ac:dyDescent="0.25">
      <c r="A243" s="201"/>
      <c r="B243" s="41"/>
      <c r="C243" s="213"/>
      <c r="D243" s="203"/>
      <c r="E243" s="203"/>
    </row>
    <row r="244" spans="1:5" s="202" customFormat="1" ht="14.25" customHeight="1" x14ac:dyDescent="0.25">
      <c r="A244" s="201"/>
      <c r="B244" s="41"/>
      <c r="C244" s="213"/>
      <c r="D244" s="203"/>
      <c r="E244" s="203"/>
    </row>
    <row r="245" spans="1:5" s="202" customFormat="1" ht="14.25" customHeight="1" x14ac:dyDescent="0.25">
      <c r="A245" s="201"/>
      <c r="B245" s="41"/>
      <c r="C245" s="213"/>
      <c r="D245" s="203"/>
      <c r="E245" s="203"/>
    </row>
    <row r="246" spans="1:5" s="202" customFormat="1" ht="14.25" customHeight="1" x14ac:dyDescent="0.25">
      <c r="A246" s="201"/>
      <c r="B246" s="41"/>
      <c r="C246" s="213"/>
      <c r="D246" s="203"/>
      <c r="E246" s="203"/>
    </row>
    <row r="247" spans="1:5" s="202" customFormat="1" ht="14.25" customHeight="1" x14ac:dyDescent="0.25">
      <c r="A247" s="201"/>
      <c r="B247" s="41"/>
      <c r="C247" s="213"/>
      <c r="D247" s="203"/>
      <c r="E247" s="203"/>
    </row>
    <row r="248" spans="1:5" s="202" customFormat="1" ht="14.25" customHeight="1" x14ac:dyDescent="0.25">
      <c r="A248" s="201"/>
      <c r="B248" s="41"/>
      <c r="C248" s="213"/>
      <c r="D248" s="203"/>
      <c r="E248" s="203"/>
    </row>
    <row r="249" spans="1:5" s="202" customFormat="1" ht="14.25" customHeight="1" x14ac:dyDescent="0.25">
      <c r="A249" s="201"/>
      <c r="B249" s="41"/>
      <c r="C249" s="213"/>
      <c r="D249" s="203"/>
      <c r="E249" s="203"/>
    </row>
    <row r="250" spans="1:5" s="202" customFormat="1" ht="14.25" customHeight="1" x14ac:dyDescent="0.25">
      <c r="A250" s="201"/>
      <c r="B250" s="41"/>
      <c r="C250" s="213"/>
      <c r="D250" s="203"/>
      <c r="E250" s="203"/>
    </row>
    <row r="251" spans="1:5" s="202" customFormat="1" ht="14.25" customHeight="1" x14ac:dyDescent="0.25">
      <c r="A251" s="201"/>
      <c r="B251" s="41"/>
      <c r="C251" s="213"/>
      <c r="D251" s="203"/>
      <c r="E251" s="203"/>
    </row>
    <row r="252" spans="1:5" s="202" customFormat="1" ht="14.25" customHeight="1" x14ac:dyDescent="0.25">
      <c r="A252" s="201"/>
      <c r="B252" s="41"/>
      <c r="C252" s="213"/>
      <c r="D252" s="203"/>
      <c r="E252" s="203"/>
    </row>
    <row r="253" spans="1:5" s="202" customFormat="1" ht="14.25" customHeight="1" x14ac:dyDescent="0.25">
      <c r="A253" s="201"/>
      <c r="B253" s="41"/>
      <c r="C253" s="213"/>
      <c r="D253" s="203"/>
      <c r="E253" s="203"/>
    </row>
    <row r="254" spans="1:5" s="202" customFormat="1" ht="14.25" customHeight="1" x14ac:dyDescent="0.25">
      <c r="A254" s="201"/>
      <c r="B254" s="41"/>
      <c r="C254" s="213"/>
      <c r="D254" s="203"/>
      <c r="E254" s="203"/>
    </row>
    <row r="255" spans="1:5" s="202" customFormat="1" ht="14.25" customHeight="1" x14ac:dyDescent="0.25">
      <c r="A255" s="201"/>
      <c r="B255" s="41"/>
      <c r="C255" s="213"/>
      <c r="D255" s="203"/>
      <c r="E255" s="203"/>
    </row>
    <row r="256" spans="1:5" s="202" customFormat="1" ht="14.25" customHeight="1" x14ac:dyDescent="0.25">
      <c r="A256" s="201"/>
      <c r="B256" s="41"/>
      <c r="C256" s="213"/>
      <c r="D256" s="203"/>
      <c r="E256" s="203"/>
    </row>
    <row r="257" spans="1:5" s="202" customFormat="1" ht="14.25" customHeight="1" x14ac:dyDescent="0.25">
      <c r="A257" s="201"/>
      <c r="B257" s="41"/>
      <c r="C257" s="213"/>
      <c r="D257" s="203"/>
      <c r="E257" s="203"/>
    </row>
    <row r="258" spans="1:5" s="202" customFormat="1" ht="14.25" customHeight="1" x14ac:dyDescent="0.25">
      <c r="A258" s="201"/>
      <c r="B258" s="41"/>
      <c r="C258" s="213"/>
      <c r="D258" s="203"/>
      <c r="E258" s="203"/>
    </row>
    <row r="259" spans="1:5" s="202" customFormat="1" ht="14.25" customHeight="1" x14ac:dyDescent="0.25">
      <c r="A259" s="201"/>
      <c r="B259" s="41"/>
      <c r="C259" s="213"/>
      <c r="D259" s="203"/>
      <c r="E259" s="203"/>
    </row>
    <row r="260" spans="1:5" s="202" customFormat="1" ht="14.25" customHeight="1" x14ac:dyDescent="0.25">
      <c r="A260" s="201"/>
      <c r="B260" s="41"/>
      <c r="C260" s="213"/>
      <c r="D260" s="203"/>
      <c r="E260" s="203"/>
    </row>
    <row r="261" spans="1:5" s="202" customFormat="1" ht="14.25" customHeight="1" x14ac:dyDescent="0.25">
      <c r="A261" s="201"/>
      <c r="B261" s="41"/>
      <c r="C261" s="213"/>
      <c r="D261" s="203"/>
      <c r="E261" s="203"/>
    </row>
    <row r="262" spans="1:5" s="202" customFormat="1" ht="14.25" customHeight="1" x14ac:dyDescent="0.25">
      <c r="A262" s="201"/>
      <c r="B262" s="41"/>
      <c r="C262" s="213"/>
      <c r="D262" s="203"/>
      <c r="E262" s="203"/>
    </row>
    <row r="263" spans="1:5" s="202" customFormat="1" ht="14.25" customHeight="1" x14ac:dyDescent="0.25">
      <c r="A263" s="201"/>
      <c r="B263" s="41"/>
      <c r="C263" s="213"/>
      <c r="D263" s="203"/>
      <c r="E263" s="203"/>
    </row>
    <row r="264" spans="1:5" s="202" customFormat="1" ht="14.25" customHeight="1" x14ac:dyDescent="0.25">
      <c r="A264" s="201"/>
      <c r="B264" s="41"/>
      <c r="C264" s="213"/>
      <c r="D264" s="203"/>
      <c r="E264" s="203"/>
    </row>
    <row r="265" spans="1:5" s="202" customFormat="1" ht="14.25" customHeight="1" x14ac:dyDescent="0.25">
      <c r="A265" s="201"/>
      <c r="B265" s="41"/>
      <c r="C265" s="213"/>
      <c r="D265" s="203"/>
      <c r="E265" s="203"/>
    </row>
    <row r="266" spans="1:5" s="202" customFormat="1" ht="14.25" customHeight="1" x14ac:dyDescent="0.25">
      <c r="A266" s="201"/>
      <c r="B266" s="41"/>
      <c r="C266" s="213"/>
      <c r="D266" s="203"/>
      <c r="E266" s="203"/>
    </row>
    <row r="267" spans="1:5" s="202" customFormat="1" ht="14.25" customHeight="1" x14ac:dyDescent="0.25">
      <c r="A267" s="201"/>
      <c r="B267" s="41"/>
      <c r="C267" s="213"/>
      <c r="D267" s="203"/>
      <c r="E267" s="203"/>
    </row>
    <row r="268" spans="1:5" s="202" customFormat="1" ht="14.25" customHeight="1" x14ac:dyDescent="0.25">
      <c r="A268" s="201"/>
      <c r="B268" s="41"/>
      <c r="C268" s="213"/>
      <c r="D268" s="203"/>
      <c r="E268" s="203"/>
    </row>
    <row r="269" spans="1:5" s="202" customFormat="1" ht="14.25" customHeight="1" x14ac:dyDescent="0.25">
      <c r="A269" s="201"/>
      <c r="B269" s="41"/>
      <c r="C269" s="213"/>
      <c r="D269" s="203"/>
      <c r="E269" s="203"/>
    </row>
    <row r="270" spans="1:5" s="202" customFormat="1" ht="14.25" customHeight="1" x14ac:dyDescent="0.25">
      <c r="A270" s="201"/>
      <c r="B270" s="41"/>
      <c r="C270" s="213"/>
      <c r="D270" s="203"/>
      <c r="E270" s="203"/>
    </row>
    <row r="271" spans="1:5" s="202" customFormat="1" ht="14.25" customHeight="1" x14ac:dyDescent="0.25">
      <c r="A271" s="201"/>
      <c r="B271" s="41"/>
      <c r="C271" s="213"/>
      <c r="D271" s="203"/>
      <c r="E271" s="203"/>
    </row>
    <row r="272" spans="1:5" s="202" customFormat="1" ht="14.25" customHeight="1" x14ac:dyDescent="0.25">
      <c r="A272" s="201"/>
      <c r="B272" s="41"/>
      <c r="C272" s="213"/>
      <c r="D272" s="203"/>
      <c r="E272" s="203"/>
    </row>
    <row r="273" spans="1:5" s="202" customFormat="1" ht="14.25" customHeight="1" x14ac:dyDescent="0.25">
      <c r="A273" s="201"/>
      <c r="B273" s="41"/>
      <c r="C273" s="213"/>
      <c r="D273" s="203"/>
      <c r="E273" s="203"/>
    </row>
    <row r="274" spans="1:5" s="202" customFormat="1" ht="14.25" customHeight="1" x14ac:dyDescent="0.25">
      <c r="A274" s="201"/>
      <c r="B274" s="41"/>
      <c r="C274" s="213"/>
      <c r="D274" s="203"/>
      <c r="E274" s="203"/>
    </row>
    <row r="275" spans="1:5" s="202" customFormat="1" ht="14.25" customHeight="1" x14ac:dyDescent="0.25">
      <c r="A275" s="201"/>
      <c r="B275" s="41"/>
      <c r="C275" s="213"/>
      <c r="D275" s="203"/>
      <c r="E275" s="203"/>
    </row>
    <row r="276" spans="1:5" s="202" customFormat="1" ht="14.25" customHeight="1" x14ac:dyDescent="0.25">
      <c r="A276" s="201"/>
      <c r="B276" s="41"/>
      <c r="C276" s="213"/>
      <c r="D276" s="203"/>
      <c r="E276" s="203"/>
    </row>
    <row r="277" spans="1:5" s="202" customFormat="1" ht="14.25" customHeight="1" x14ac:dyDescent="0.25">
      <c r="A277" s="201"/>
      <c r="B277" s="41"/>
      <c r="C277" s="213"/>
      <c r="D277" s="203"/>
      <c r="E277" s="203"/>
    </row>
    <row r="278" spans="1:5" s="202" customFormat="1" ht="14.25" customHeight="1" x14ac:dyDescent="0.25">
      <c r="A278" s="201"/>
      <c r="B278" s="41"/>
      <c r="C278" s="213"/>
      <c r="D278" s="203"/>
      <c r="E278" s="203"/>
    </row>
    <row r="279" spans="1:5" s="202" customFormat="1" ht="14.25" customHeight="1" x14ac:dyDescent="0.25">
      <c r="A279" s="201"/>
      <c r="B279" s="41"/>
      <c r="C279" s="213"/>
      <c r="D279" s="203"/>
      <c r="E279" s="203"/>
    </row>
    <row r="280" spans="1:5" s="202" customFormat="1" ht="14.25" customHeight="1" x14ac:dyDescent="0.25">
      <c r="A280" s="201"/>
      <c r="B280" s="41"/>
      <c r="C280" s="213"/>
      <c r="D280" s="203"/>
      <c r="E280" s="203"/>
    </row>
    <row r="281" spans="1:5" s="202" customFormat="1" ht="14.25" customHeight="1" x14ac:dyDescent="0.25">
      <c r="A281" s="201"/>
      <c r="B281" s="41"/>
      <c r="C281" s="213"/>
      <c r="D281" s="203"/>
      <c r="E281" s="203"/>
    </row>
    <row r="282" spans="1:5" s="202" customFormat="1" ht="14.25" customHeight="1" x14ac:dyDescent="0.25">
      <c r="A282" s="201"/>
      <c r="B282" s="41"/>
      <c r="C282" s="213"/>
      <c r="D282" s="203"/>
      <c r="E282" s="203"/>
    </row>
    <row r="283" spans="1:5" s="202" customFormat="1" ht="14.25" customHeight="1" x14ac:dyDescent="0.25">
      <c r="A283" s="201"/>
      <c r="B283" s="41"/>
      <c r="C283" s="213"/>
      <c r="D283" s="203"/>
      <c r="E283" s="203"/>
    </row>
    <row r="284" spans="1:5" s="202" customFormat="1" ht="14.25" customHeight="1" x14ac:dyDescent="0.25">
      <c r="A284" s="201"/>
      <c r="B284" s="41"/>
      <c r="C284" s="213"/>
      <c r="D284" s="203"/>
      <c r="E284" s="203"/>
    </row>
    <row r="285" spans="1:5" s="202" customFormat="1" ht="14.25" customHeight="1" x14ac:dyDescent="0.25">
      <c r="A285" s="201"/>
      <c r="B285" s="41"/>
      <c r="C285" s="213"/>
      <c r="D285" s="203"/>
      <c r="E285" s="203"/>
    </row>
    <row r="286" spans="1:5" s="202" customFormat="1" ht="14.25" customHeight="1" x14ac:dyDescent="0.25">
      <c r="A286" s="201"/>
      <c r="B286" s="41"/>
      <c r="C286" s="213"/>
      <c r="D286" s="203"/>
      <c r="E286" s="203"/>
    </row>
    <row r="287" spans="1:5" s="202" customFormat="1" ht="14.25" customHeight="1" x14ac:dyDescent="0.25">
      <c r="A287" s="201"/>
      <c r="B287" s="41"/>
      <c r="C287" s="213"/>
      <c r="D287" s="203"/>
      <c r="E287" s="203"/>
    </row>
    <row r="288" spans="1:5" s="202" customFormat="1" ht="14.25" customHeight="1" x14ac:dyDescent="0.25">
      <c r="A288" s="201"/>
      <c r="B288" s="41"/>
      <c r="C288" s="213"/>
      <c r="D288" s="203"/>
      <c r="E288" s="203"/>
    </row>
    <row r="289" spans="1:5" s="202" customFormat="1" ht="14.25" customHeight="1" x14ac:dyDescent="0.25">
      <c r="A289" s="201"/>
      <c r="B289" s="41"/>
      <c r="C289" s="213"/>
      <c r="D289" s="203"/>
      <c r="E289" s="203"/>
    </row>
    <row r="290" spans="1:5" s="202" customFormat="1" ht="14.25" customHeight="1" x14ac:dyDescent="0.25">
      <c r="A290" s="201"/>
      <c r="B290" s="41"/>
      <c r="C290" s="213"/>
      <c r="D290" s="203"/>
      <c r="E290" s="203"/>
    </row>
    <row r="291" spans="1:5" s="202" customFormat="1" ht="14.25" customHeight="1" x14ac:dyDescent="0.25">
      <c r="A291" s="201"/>
      <c r="B291" s="41"/>
      <c r="C291" s="213"/>
      <c r="D291" s="203"/>
      <c r="E291" s="203"/>
    </row>
    <row r="292" spans="1:5" s="202" customFormat="1" ht="14.25" customHeight="1" x14ac:dyDescent="0.25">
      <c r="A292" s="201"/>
      <c r="B292" s="41"/>
      <c r="C292" s="213"/>
      <c r="D292" s="203"/>
      <c r="E292" s="203"/>
    </row>
    <row r="293" spans="1:5" s="202" customFormat="1" ht="14.25" customHeight="1" x14ac:dyDescent="0.25">
      <c r="A293" s="201"/>
      <c r="B293" s="41"/>
      <c r="C293" s="213"/>
      <c r="D293" s="203"/>
      <c r="E293" s="203"/>
    </row>
    <row r="294" spans="1:5" s="202" customFormat="1" ht="14.25" customHeight="1" x14ac:dyDescent="0.25">
      <c r="A294" s="201"/>
      <c r="B294" s="41"/>
      <c r="C294" s="213"/>
      <c r="D294" s="203"/>
      <c r="E294" s="203"/>
    </row>
    <row r="295" spans="1:5" s="202" customFormat="1" ht="14.25" customHeight="1" x14ac:dyDescent="0.25">
      <c r="A295" s="201"/>
      <c r="B295" s="41"/>
      <c r="C295" s="213"/>
      <c r="D295" s="203"/>
      <c r="E295" s="203"/>
    </row>
    <row r="296" spans="1:5" s="202" customFormat="1" ht="14.25" customHeight="1" x14ac:dyDescent="0.25">
      <c r="A296" s="201"/>
      <c r="B296" s="41"/>
      <c r="C296" s="213"/>
      <c r="D296" s="203"/>
      <c r="E296" s="203"/>
    </row>
    <row r="297" spans="1:5" s="202" customFormat="1" ht="14.25" customHeight="1" x14ac:dyDescent="0.25">
      <c r="A297" s="201"/>
      <c r="B297" s="41"/>
      <c r="C297" s="213"/>
      <c r="D297" s="203"/>
      <c r="E297" s="203"/>
    </row>
    <row r="298" spans="1:5" s="202" customFormat="1" ht="14.25" customHeight="1" x14ac:dyDescent="0.25">
      <c r="A298" s="201"/>
      <c r="B298" s="41"/>
      <c r="C298" s="213"/>
      <c r="D298" s="203"/>
      <c r="E298" s="203"/>
    </row>
    <row r="299" spans="1:5" s="202" customFormat="1" ht="14.25" customHeight="1" x14ac:dyDescent="0.25">
      <c r="A299" s="201"/>
      <c r="B299" s="41"/>
      <c r="C299" s="213"/>
      <c r="D299" s="203"/>
      <c r="E299" s="203"/>
    </row>
    <row r="300" spans="1:5" s="202" customFormat="1" ht="14.25" customHeight="1" x14ac:dyDescent="0.25">
      <c r="A300" s="201"/>
      <c r="B300" s="41"/>
      <c r="C300" s="213"/>
      <c r="D300" s="203"/>
      <c r="E300" s="203"/>
    </row>
    <row r="301" spans="1:5" s="202" customFormat="1" ht="14.25" customHeight="1" x14ac:dyDescent="0.25">
      <c r="A301" s="201"/>
      <c r="B301" s="41"/>
      <c r="C301" s="213"/>
      <c r="D301" s="203"/>
      <c r="E301" s="203"/>
    </row>
    <row r="302" spans="1:5" s="202" customFormat="1" ht="14.25" customHeight="1" x14ac:dyDescent="0.25">
      <c r="A302" s="201"/>
      <c r="B302" s="41"/>
      <c r="C302" s="213"/>
      <c r="D302" s="203"/>
      <c r="E302" s="203"/>
    </row>
    <row r="303" spans="1:5" s="202" customFormat="1" ht="14.25" customHeight="1" x14ac:dyDescent="0.25">
      <c r="A303" s="201"/>
      <c r="B303" s="41"/>
      <c r="C303" s="213"/>
      <c r="D303" s="203"/>
      <c r="E303" s="203"/>
    </row>
    <row r="304" spans="1:5" s="202" customFormat="1" ht="14.25" customHeight="1" x14ac:dyDescent="0.25">
      <c r="A304" s="201"/>
      <c r="B304" s="41"/>
      <c r="C304" s="213"/>
      <c r="D304" s="203"/>
      <c r="E304" s="203"/>
    </row>
    <row r="305" spans="1:5" s="202" customFormat="1" ht="14.25" customHeight="1" x14ac:dyDescent="0.25">
      <c r="A305" s="201"/>
      <c r="B305" s="41"/>
      <c r="C305" s="213"/>
      <c r="D305" s="203"/>
      <c r="E305" s="203"/>
    </row>
    <row r="306" spans="1:5" s="202" customFormat="1" ht="14.25" customHeight="1" x14ac:dyDescent="0.25">
      <c r="A306" s="201"/>
      <c r="B306" s="41"/>
      <c r="C306" s="213"/>
      <c r="D306" s="203"/>
      <c r="E306" s="203"/>
    </row>
    <row r="307" spans="1:5" s="202" customFormat="1" ht="14.25" customHeight="1" x14ac:dyDescent="0.25">
      <c r="A307" s="201"/>
      <c r="B307" s="41"/>
      <c r="C307" s="213"/>
      <c r="D307" s="203"/>
      <c r="E307" s="203"/>
    </row>
    <row r="308" spans="1:5" s="202" customFormat="1" ht="14.25" customHeight="1" x14ac:dyDescent="0.25">
      <c r="A308" s="201"/>
      <c r="B308" s="41"/>
      <c r="C308" s="213"/>
      <c r="D308" s="203"/>
      <c r="E308" s="203"/>
    </row>
    <row r="309" spans="1:5" s="202" customFormat="1" ht="14.25" customHeight="1" x14ac:dyDescent="0.25">
      <c r="A309" s="201"/>
      <c r="B309" s="41"/>
      <c r="C309" s="213"/>
      <c r="D309" s="203"/>
      <c r="E309" s="203"/>
    </row>
    <row r="310" spans="1:5" s="202" customFormat="1" ht="14.25" customHeight="1" x14ac:dyDescent="0.25">
      <c r="A310" s="201"/>
      <c r="B310" s="41"/>
      <c r="C310" s="213"/>
      <c r="D310" s="203"/>
      <c r="E310" s="203"/>
    </row>
    <row r="311" spans="1:5" s="202" customFormat="1" ht="14.25" customHeight="1" x14ac:dyDescent="0.25">
      <c r="A311" s="201"/>
      <c r="B311" s="41"/>
      <c r="C311" s="213"/>
      <c r="D311" s="203"/>
      <c r="E311" s="203"/>
    </row>
    <row r="312" spans="1:5" s="202" customFormat="1" ht="14.25" customHeight="1" x14ac:dyDescent="0.25">
      <c r="A312" s="201"/>
      <c r="B312" s="41"/>
      <c r="C312" s="213"/>
      <c r="D312" s="203"/>
      <c r="E312" s="203"/>
    </row>
    <row r="313" spans="1:5" s="202" customFormat="1" ht="14.25" customHeight="1" x14ac:dyDescent="0.25">
      <c r="A313" s="201"/>
      <c r="B313" s="41"/>
      <c r="C313" s="213"/>
      <c r="D313" s="203"/>
      <c r="E313" s="203"/>
    </row>
    <row r="314" spans="1:5" s="202" customFormat="1" ht="14.25" customHeight="1" x14ac:dyDescent="0.25">
      <c r="A314" s="201"/>
      <c r="B314" s="41"/>
      <c r="C314" s="213"/>
      <c r="D314" s="203"/>
      <c r="E314" s="203"/>
    </row>
    <row r="315" spans="1:5" s="202" customFormat="1" ht="14.25" customHeight="1" x14ac:dyDescent="0.25">
      <c r="A315" s="201"/>
      <c r="B315" s="41"/>
      <c r="C315" s="213"/>
      <c r="D315" s="203"/>
      <c r="E315" s="203"/>
    </row>
    <row r="316" spans="1:5" s="202" customFormat="1" ht="14.25" customHeight="1" x14ac:dyDescent="0.25">
      <c r="A316" s="201"/>
      <c r="B316" s="41"/>
      <c r="C316" s="213"/>
      <c r="D316" s="203"/>
      <c r="E316" s="203"/>
    </row>
    <row r="317" spans="1:5" s="202" customFormat="1" ht="14.25" customHeight="1" x14ac:dyDescent="0.25">
      <c r="A317" s="201"/>
      <c r="B317" s="41"/>
      <c r="C317" s="213"/>
      <c r="D317" s="203"/>
      <c r="E317" s="203"/>
    </row>
    <row r="318" spans="1:5" s="202" customFormat="1" ht="14.25" customHeight="1" x14ac:dyDescent="0.25">
      <c r="A318" s="201"/>
      <c r="B318" s="41"/>
      <c r="C318" s="213"/>
      <c r="D318" s="203"/>
      <c r="E318" s="203"/>
    </row>
    <row r="319" spans="1:5" s="202" customFormat="1" ht="14.25" customHeight="1" x14ac:dyDescent="0.25">
      <c r="A319" s="201"/>
      <c r="B319" s="41"/>
      <c r="C319" s="213"/>
      <c r="D319" s="203"/>
      <c r="E319" s="203"/>
    </row>
    <row r="320" spans="1:5" s="202" customFormat="1" ht="14.25" customHeight="1" x14ac:dyDescent="0.25">
      <c r="A320" s="201"/>
      <c r="B320" s="41"/>
      <c r="C320" s="213"/>
      <c r="D320" s="203"/>
      <c r="E320" s="203"/>
    </row>
    <row r="321" spans="1:5" s="202" customFormat="1" ht="14.25" customHeight="1" x14ac:dyDescent="0.25">
      <c r="A321" s="201"/>
      <c r="B321" s="41"/>
      <c r="C321" s="213"/>
      <c r="D321" s="203"/>
      <c r="E321" s="203"/>
    </row>
    <row r="322" spans="1:5" s="202" customFormat="1" ht="14.25" customHeight="1" x14ac:dyDescent="0.25">
      <c r="A322" s="201"/>
      <c r="B322" s="41"/>
      <c r="C322" s="213"/>
      <c r="D322" s="203"/>
      <c r="E322" s="203"/>
    </row>
    <row r="323" spans="1:5" s="202" customFormat="1" ht="14.25" customHeight="1" x14ac:dyDescent="0.25">
      <c r="A323" s="201"/>
      <c r="B323" s="41"/>
      <c r="C323" s="213"/>
      <c r="D323" s="203"/>
      <c r="E323" s="203"/>
    </row>
    <row r="324" spans="1:5" s="202" customFormat="1" ht="14.25" customHeight="1" x14ac:dyDescent="0.25">
      <c r="A324" s="201"/>
      <c r="B324" s="41"/>
      <c r="C324" s="213"/>
      <c r="D324" s="203"/>
      <c r="E324" s="203"/>
    </row>
    <row r="325" spans="1:5" s="202" customFormat="1" ht="14.25" customHeight="1" x14ac:dyDescent="0.25">
      <c r="A325" s="201"/>
      <c r="B325" s="41"/>
      <c r="C325" s="213"/>
      <c r="D325" s="203"/>
      <c r="E325" s="203"/>
    </row>
    <row r="326" spans="1:5" s="202" customFormat="1" ht="14.25" customHeight="1" x14ac:dyDescent="0.25">
      <c r="A326" s="201"/>
      <c r="B326" s="41"/>
      <c r="C326" s="213"/>
      <c r="D326" s="203"/>
      <c r="E326" s="203"/>
    </row>
    <row r="327" spans="1:5" s="202" customFormat="1" ht="14.25" customHeight="1" x14ac:dyDescent="0.25">
      <c r="A327" s="201"/>
      <c r="B327" s="41"/>
      <c r="C327" s="213"/>
      <c r="D327" s="203"/>
      <c r="E327" s="203"/>
    </row>
    <row r="328" spans="1:5" s="202" customFormat="1" ht="14.25" customHeight="1" x14ac:dyDescent="0.25">
      <c r="A328" s="201"/>
      <c r="B328" s="41"/>
      <c r="C328" s="213"/>
      <c r="D328" s="203"/>
      <c r="E328" s="203"/>
    </row>
    <row r="329" spans="1:5" s="202" customFormat="1" ht="14.25" customHeight="1" x14ac:dyDescent="0.25">
      <c r="A329" s="201"/>
      <c r="B329" s="41"/>
      <c r="C329" s="213"/>
      <c r="D329" s="203"/>
      <c r="E329" s="203"/>
    </row>
    <row r="330" spans="1:5" s="202" customFormat="1" ht="14.25" customHeight="1" x14ac:dyDescent="0.25">
      <c r="A330" s="201"/>
      <c r="B330" s="41"/>
      <c r="C330" s="213"/>
      <c r="D330" s="203"/>
      <c r="E330" s="203"/>
    </row>
    <row r="331" spans="1:5" s="202" customFormat="1" ht="14.25" customHeight="1" x14ac:dyDescent="0.25">
      <c r="A331" s="201"/>
      <c r="B331" s="41"/>
      <c r="C331" s="213"/>
      <c r="D331" s="203"/>
      <c r="E331" s="203"/>
    </row>
    <row r="332" spans="1:5" s="202" customFormat="1" ht="14.25" customHeight="1" x14ac:dyDescent="0.25">
      <c r="A332" s="201"/>
      <c r="B332" s="41"/>
      <c r="C332" s="213"/>
      <c r="D332" s="203"/>
      <c r="E332" s="203"/>
    </row>
    <row r="333" spans="1:5" s="202" customFormat="1" ht="14.25" customHeight="1" x14ac:dyDescent="0.25">
      <c r="A333" s="201"/>
      <c r="B333" s="41"/>
      <c r="C333" s="213"/>
      <c r="D333" s="203"/>
      <c r="E333" s="203"/>
    </row>
    <row r="334" spans="1:5" s="202" customFormat="1" ht="14.25" customHeight="1" x14ac:dyDescent="0.25">
      <c r="A334" s="201"/>
      <c r="B334" s="41"/>
      <c r="C334" s="213"/>
      <c r="D334" s="203"/>
      <c r="E334" s="203"/>
    </row>
    <row r="335" spans="1:5" s="202" customFormat="1" ht="14.25" customHeight="1" x14ac:dyDescent="0.25">
      <c r="A335" s="201"/>
      <c r="B335" s="41"/>
      <c r="C335" s="213"/>
      <c r="D335" s="203"/>
      <c r="E335" s="203"/>
    </row>
    <row r="336" spans="1:5" s="202" customFormat="1" ht="14.25" customHeight="1" x14ac:dyDescent="0.25">
      <c r="A336" s="201"/>
      <c r="B336" s="41"/>
      <c r="C336" s="213"/>
      <c r="D336" s="203"/>
      <c r="E336" s="203"/>
    </row>
    <row r="337" spans="1:5" s="202" customFormat="1" ht="14.25" customHeight="1" x14ac:dyDescent="0.25">
      <c r="A337" s="201"/>
      <c r="B337" s="41"/>
      <c r="C337" s="213"/>
      <c r="D337" s="203"/>
      <c r="E337" s="203"/>
    </row>
    <row r="338" spans="1:5" s="202" customFormat="1" ht="14.25" customHeight="1" x14ac:dyDescent="0.25">
      <c r="A338" s="201"/>
      <c r="B338" s="41"/>
      <c r="C338" s="213"/>
      <c r="D338" s="203"/>
      <c r="E338" s="203"/>
    </row>
    <row r="339" spans="1:5" s="202" customFormat="1" ht="14.25" customHeight="1" x14ac:dyDescent="0.25">
      <c r="A339" s="201"/>
      <c r="B339" s="41"/>
      <c r="C339" s="213"/>
      <c r="D339" s="203"/>
      <c r="E339" s="203"/>
    </row>
    <row r="340" spans="1:5" s="202" customFormat="1" ht="14.25" customHeight="1" x14ac:dyDescent="0.25">
      <c r="A340" s="201"/>
      <c r="B340" s="41"/>
      <c r="C340" s="213"/>
      <c r="D340" s="203"/>
      <c r="E340" s="203"/>
    </row>
    <row r="341" spans="1:5" s="202" customFormat="1" ht="14.25" customHeight="1" x14ac:dyDescent="0.25">
      <c r="A341" s="201"/>
      <c r="B341" s="41"/>
      <c r="C341" s="213"/>
      <c r="D341" s="203"/>
      <c r="E341" s="203"/>
    </row>
    <row r="342" spans="1:5" s="202" customFormat="1" ht="14.25" customHeight="1" x14ac:dyDescent="0.25">
      <c r="A342" s="201"/>
      <c r="B342" s="41"/>
      <c r="C342" s="213"/>
      <c r="D342" s="203"/>
      <c r="E342" s="203"/>
    </row>
    <row r="343" spans="1:5" s="202" customFormat="1" ht="14.25" customHeight="1" x14ac:dyDescent="0.25">
      <c r="A343" s="201"/>
      <c r="B343" s="41"/>
      <c r="C343" s="213"/>
      <c r="D343" s="203"/>
      <c r="E343" s="203"/>
    </row>
    <row r="344" spans="1:5" s="202" customFormat="1" ht="14.25" customHeight="1" x14ac:dyDescent="0.25">
      <c r="A344" s="201"/>
      <c r="B344" s="41"/>
      <c r="C344" s="213"/>
      <c r="D344" s="203"/>
      <c r="E344" s="203"/>
    </row>
    <row r="345" spans="1:5" s="202" customFormat="1" ht="14.25" customHeight="1" x14ac:dyDescent="0.25">
      <c r="A345" s="201"/>
      <c r="B345" s="41"/>
      <c r="C345" s="213"/>
      <c r="D345" s="203"/>
      <c r="E345" s="203"/>
    </row>
    <row r="346" spans="1:5" s="202" customFormat="1" ht="14.25" customHeight="1" x14ac:dyDescent="0.25">
      <c r="A346" s="201"/>
      <c r="B346" s="41"/>
      <c r="C346" s="213"/>
      <c r="D346" s="203"/>
      <c r="E346" s="203"/>
    </row>
    <row r="347" spans="1:5" s="202" customFormat="1" ht="14.25" customHeight="1" x14ac:dyDescent="0.25">
      <c r="A347" s="201"/>
      <c r="B347" s="41"/>
      <c r="C347" s="213"/>
      <c r="D347" s="203"/>
      <c r="E347" s="203"/>
    </row>
    <row r="348" spans="1:5" s="202" customFormat="1" ht="14.25" customHeight="1" x14ac:dyDescent="0.25">
      <c r="A348" s="201"/>
      <c r="B348" s="41"/>
      <c r="C348" s="213"/>
      <c r="D348" s="203"/>
      <c r="E348" s="203"/>
    </row>
    <row r="349" spans="1:5" s="202" customFormat="1" ht="14.25" customHeight="1" x14ac:dyDescent="0.25">
      <c r="A349" s="201"/>
      <c r="B349" s="41"/>
      <c r="C349" s="213"/>
      <c r="D349" s="203"/>
      <c r="E349" s="203"/>
    </row>
    <row r="350" spans="1:5" s="202" customFormat="1" ht="14.25" customHeight="1" x14ac:dyDescent="0.25">
      <c r="A350" s="201"/>
      <c r="B350" s="41"/>
      <c r="C350" s="213"/>
      <c r="D350" s="203"/>
      <c r="E350" s="203"/>
    </row>
    <row r="351" spans="1:5" s="202" customFormat="1" ht="14.25" customHeight="1" x14ac:dyDescent="0.25">
      <c r="A351" s="201"/>
      <c r="B351" s="41"/>
      <c r="C351" s="213"/>
      <c r="D351" s="203"/>
      <c r="E351" s="203"/>
    </row>
    <row r="352" spans="1:5" s="202" customFormat="1" ht="14.25" customHeight="1" x14ac:dyDescent="0.25">
      <c r="A352" s="201"/>
      <c r="B352" s="41"/>
      <c r="C352" s="213"/>
      <c r="D352" s="203"/>
      <c r="E352" s="203"/>
    </row>
    <row r="353" spans="1:6" s="202" customFormat="1" ht="14.25" customHeight="1" x14ac:dyDescent="0.25">
      <c r="A353" s="201"/>
      <c r="B353" s="41"/>
      <c r="C353" s="213"/>
      <c r="D353" s="203"/>
      <c r="E353" s="203"/>
    </row>
    <row r="354" spans="1:6" s="202" customFormat="1" ht="14.25" customHeight="1" x14ac:dyDescent="0.25">
      <c r="A354" s="201"/>
      <c r="B354" s="41"/>
      <c r="C354" s="213"/>
      <c r="D354" s="203"/>
      <c r="E354" s="203"/>
    </row>
    <row r="355" spans="1:6" s="202" customFormat="1" ht="14.25" customHeight="1" x14ac:dyDescent="0.25">
      <c r="A355" s="201"/>
      <c r="B355" s="41"/>
      <c r="C355" s="213"/>
      <c r="D355" s="203"/>
      <c r="E355" s="203"/>
    </row>
    <row r="356" spans="1:6" s="202" customFormat="1" ht="14.25" customHeight="1" x14ac:dyDescent="0.25">
      <c r="A356" s="201"/>
      <c r="B356" s="41"/>
      <c r="C356" s="213"/>
      <c r="D356" s="203"/>
      <c r="E356" s="203"/>
    </row>
    <row r="357" spans="1:6" s="202" customFormat="1" ht="14.25" customHeight="1" x14ac:dyDescent="0.25">
      <c r="A357" s="201"/>
      <c r="B357" s="41"/>
      <c r="C357" s="213"/>
      <c r="D357" s="203"/>
      <c r="E357" s="203"/>
    </row>
    <row r="358" spans="1:6" s="202" customFormat="1" ht="14.25" customHeight="1" x14ac:dyDescent="0.25">
      <c r="A358" s="201"/>
      <c r="B358" s="41"/>
      <c r="C358" s="213"/>
      <c r="D358" s="203"/>
      <c r="E358" s="203"/>
    </row>
    <row r="359" spans="1:6" s="202" customFormat="1" ht="14.25" customHeight="1" x14ac:dyDescent="0.25">
      <c r="A359" s="201"/>
      <c r="B359" s="41"/>
      <c r="C359" s="213"/>
      <c r="D359" s="203"/>
      <c r="E359" s="203"/>
    </row>
    <row r="360" spans="1:6" s="202" customFormat="1" ht="14.25" customHeight="1" x14ac:dyDescent="0.25">
      <c r="A360" s="201"/>
      <c r="B360" s="41"/>
      <c r="C360" s="213"/>
      <c r="D360" s="203"/>
      <c r="E360" s="203"/>
    </row>
    <row r="361" spans="1:6" s="202" customFormat="1" ht="14.25" customHeight="1" x14ac:dyDescent="0.25">
      <c r="A361" s="201"/>
      <c r="B361" s="41"/>
      <c r="C361" s="213"/>
      <c r="D361" s="203"/>
      <c r="E361" s="203"/>
    </row>
    <row r="362" spans="1:6" s="202" customFormat="1" ht="14.25" customHeight="1" x14ac:dyDescent="0.25">
      <c r="A362" s="201"/>
      <c r="B362" s="41"/>
      <c r="C362" s="213"/>
      <c r="D362" s="203"/>
      <c r="E362" s="203"/>
    </row>
    <row r="363" spans="1:6" s="202" customFormat="1" ht="14.25" customHeight="1" x14ac:dyDescent="0.25">
      <c r="A363" s="201"/>
      <c r="B363" s="41"/>
      <c r="C363" s="213"/>
      <c r="D363" s="203"/>
      <c r="E363" s="203"/>
    </row>
    <row r="364" spans="1:6" s="202" customFormat="1" ht="14.25" customHeight="1" x14ac:dyDescent="0.25">
      <c r="A364" s="201"/>
      <c r="B364" s="41"/>
      <c r="C364" s="213"/>
      <c r="D364" s="203"/>
      <c r="E364" s="203"/>
      <c r="F364" s="201"/>
    </row>
    <row r="365" spans="1:6" s="202" customFormat="1" ht="14.25" customHeight="1" x14ac:dyDescent="0.25">
      <c r="A365" s="201"/>
      <c r="B365" s="41"/>
      <c r="C365" s="213"/>
      <c r="D365" s="203"/>
      <c r="E365" s="203"/>
      <c r="F365" s="201"/>
    </row>
    <row r="366" spans="1:6" s="202" customFormat="1" ht="14.25" customHeight="1" x14ac:dyDescent="0.25">
      <c r="A366" s="201"/>
      <c r="B366" s="41"/>
      <c r="C366" s="213"/>
      <c r="D366" s="203"/>
      <c r="E366" s="203"/>
      <c r="F366" s="201"/>
    </row>
    <row r="367" spans="1:6" s="202" customFormat="1" ht="14.25" customHeight="1" x14ac:dyDescent="0.25">
      <c r="A367" s="201"/>
      <c r="B367" s="41"/>
      <c r="C367" s="213"/>
      <c r="D367" s="203"/>
      <c r="E367" s="203"/>
      <c r="F367" s="201"/>
    </row>
    <row r="368" spans="1:6" s="202" customFormat="1" ht="14.25" customHeight="1" x14ac:dyDescent="0.25">
      <c r="A368" s="201"/>
      <c r="B368" s="41"/>
      <c r="C368" s="213"/>
      <c r="D368" s="203"/>
      <c r="E368" s="203"/>
      <c r="F368" s="201"/>
    </row>
    <row r="369" spans="1:6" s="202" customFormat="1" ht="14.25" customHeight="1" x14ac:dyDescent="0.25">
      <c r="A369" s="201"/>
      <c r="B369" s="41"/>
      <c r="C369" s="213"/>
      <c r="D369" s="203"/>
      <c r="E369" s="203"/>
      <c r="F369" s="201"/>
    </row>
    <row r="370" spans="1:6" s="202" customFormat="1" ht="14.25" customHeight="1" x14ac:dyDescent="0.25">
      <c r="A370" s="201"/>
      <c r="B370" s="41"/>
      <c r="C370" s="213"/>
      <c r="D370" s="203"/>
      <c r="E370" s="203"/>
      <c r="F370" s="201"/>
    </row>
  </sheetData>
  <mergeCells count="21">
    <mergeCell ref="B104:E104"/>
    <mergeCell ref="B31:E31"/>
    <mergeCell ref="B35:E35"/>
    <mergeCell ref="B41:E41"/>
    <mergeCell ref="B47:E47"/>
    <mergeCell ref="B66:E66"/>
    <mergeCell ref="B50:D50"/>
    <mergeCell ref="B52:D52"/>
    <mergeCell ref="B56:D56"/>
    <mergeCell ref="B63:D63"/>
    <mergeCell ref="B73:E73"/>
    <mergeCell ref="B77:E77"/>
    <mergeCell ref="B81:E81"/>
    <mergeCell ref="B92:E92"/>
    <mergeCell ref="B98:E98"/>
    <mergeCell ref="B6:D6"/>
    <mergeCell ref="B85:D85"/>
    <mergeCell ref="B10:E10"/>
    <mergeCell ref="B15:E15"/>
    <mergeCell ref="B19:E19"/>
    <mergeCell ref="B26:E26"/>
  </mergeCells>
  <hyperlinks>
    <hyperlink ref="C27" location="'CC1'!A1" display="CC1 — Sammensætning af lovpligtigt kapitalgrundlag" xr:uid="{3B0C0CD6-883B-43CA-A3C2-50841F820129}"/>
    <hyperlink ref="C29" location="CCA!A1" display="CCA — Hovedtræk ved lovpligtige kapitalgrundlagsinstrumenter og nedskrivningsrelevante passivinstrumenter" xr:uid="{C3098E97-3768-49BD-9356-71C212366D0F}"/>
    <hyperlink ref="C32" location="CCyB1!A1" display="CCyB1 — Geografisk fordeling af krediteksponeringer, der er relevante for beregningen af den kontracykliske kapitalbuffer" xr:uid="{6B7E6DF7-278F-4B1C-ABCB-93DF9CFF0303}"/>
    <hyperlink ref="C33" location="CCyB2!A1" display="CCyB2 — Størrelsen af den institutspecifikke kontracykliske kapitalbuffer" xr:uid="{082EA209-092F-41ED-BA39-E8E514BC798A}"/>
    <hyperlink ref="C36" location="'LR1 – LRSum'!A1" display="LR1 - LRSum — Afstemning mellem regnskabsmæssige aktiver og gearingsgradrelevante eksponeringer — oversigt" xr:uid="{C22825EC-E8F4-4CC0-B193-D4D7EB403A76}"/>
    <hyperlink ref="C37" location="'LR2 – LRCom'!A1" display="LR2 - LRCom — Oplysninger om gearingsgrad — fælles regler" xr:uid="{94831189-8300-4B3B-88C8-295AE70222CB}"/>
    <hyperlink ref="C38" location="'LR3 – LRSpl'!A1" display="LR3 - LRSpl —Opdeling af balanceførte eksponeringer (ekskl. derivater, SFT'er og ikke medregnede eksponeringer)" xr:uid="{5E27CC02-D506-4554-B98C-08B1995B85B9}"/>
    <hyperlink ref="C43" location="'LIQ1'!A1" display="LIQ1 — Kvantitative oplysninger om likviditetsdækningsgrad" xr:uid="{DDA55541-0BFB-4414-8DA3-6EF60F45202A}"/>
    <hyperlink ref="C45" location="'LIQ2'!A1" display="LIQ2 —Net Stable Funding Ratio (NSFR) " xr:uid="{76152B8D-8D3F-40F1-959F-C4737F968C53}"/>
    <hyperlink ref="C48" location="CRA!A1" display="CRA — Generelle kvalitative oplysninger om kreditrisiko" xr:uid="{B42A96FC-2927-4488-8952-A7C2AE52004C}"/>
    <hyperlink ref="C54" location="'CR4'!A1" display="CR4 — Standardmetode — Kreditrisikoeksponering og virkninger af kreditrisikoreduktionsteknikker" xr:uid="{D3CF9D26-D692-4CBD-A8D9-066F6D735A17}"/>
    <hyperlink ref="C55" location="'CR5'!A1" display="CR5 — Standardmetode" xr:uid="{C9918B8E-64B1-48A2-9BA9-4A7BBD3DFB79}"/>
    <hyperlink ref="C58" location="'CR6'!A1" display="CR6 — IRB-metoden — kreditrisikoeksponeringer efter eksponeringsklasse og PD-interval" xr:uid="{84293D6C-6E8B-4121-AF25-2E4C45E0F1EB}"/>
    <hyperlink ref="C59" location="'CR6-A'!A1" display="CR6-A — IRB-metoden – anvendelsesområdet for IRB-metoden og SA-metoden" xr:uid="{99B11CBE-4FDA-40E0-9E3C-4D8DFD123B84}"/>
    <hyperlink ref="C60" location="'CR7-A'!A1" display="CR7-A — IRB-metoden – omfanget af anvendelsen af kreditrisikoreduktionsteknikker" xr:uid="{38835781-2F7B-4592-91DB-825F0D4A4973}"/>
    <hyperlink ref="C61" location="'CR8'!A1" display="CR8 — RWEA-flowtabeller for kreditrisikoeksponeringer i henhold til IRB-metoden" xr:uid="{6C5D119F-9339-4909-AA27-C72E3F08AA76}"/>
    <hyperlink ref="C62" location="'CR9'!A1" display="CR9 —IRB-metoden – Back-testing af PD efter eksponeringsklasse. (fastsat PD-skala) " xr:uid="{DD52EC4D-F180-4B32-A8F4-73E8DF7F1FEC}"/>
    <hyperlink ref="C67" location="CCRA!A1" display="CCRA — Kvalitativ offentliggørelse i forbindelse med modpartskreditrisiko" xr:uid="{7621AFE4-4236-4C67-8012-1AC72ABA1541}"/>
    <hyperlink ref="C68" location="'CCR1'!A1" display="CCR1 — Analyse af modpartskreditrisikoeksponeringer efter metode" xr:uid="{249F21E8-69E3-4BE5-A8FE-FE7E60CBA6F1}"/>
    <hyperlink ref="C69" location="'CCR2'!A1" display="CCR2 — Transaktioner underlagt kapitalgrundlagskrav for kreditværdijusteringsrisiko" xr:uid="{77C2D097-2B71-4139-886A-5974B8FA5CA6}"/>
    <hyperlink ref="C70" location="'CCR3'!A1" display="CCR3 — standardmetoden — modpartskreditrisikoeksponeringer efter eksponeringsklasse og risikovægte" xr:uid="{A4157607-CCFE-4FE5-A502-CC1E348B1062}"/>
    <hyperlink ref="C71" location="'CCR5'!A1" display="CCR5 — Sammensætning af sikkerhedsstillelse for modpartskreditrisikoeksponeringer" xr:uid="{180737F7-0558-4DD1-82D9-E1A4E0CEFF0B}"/>
    <hyperlink ref="C75" location="'MR1'!A1" display="MR1 — Markedsrisiko i henhold til standardmetoden" xr:uid="{88E20160-3F30-4C57-BF26-6BD5F4AFFD17}"/>
    <hyperlink ref="C79" location="'OR1'!A1" display="OR1 — Kapitalgrundlagskrav for operationel risiko og risikovægtede eksponeringer" xr:uid="{2D2CE8B0-158F-4BEE-BA43-57E43C67B47A}"/>
    <hyperlink ref="C87" location="'REM1'!A1" display="REM1 — Aflønning tildelt i løbet af regnskabsåret" xr:uid="{A0ECA9AE-89C2-42AC-9499-B1B7144487C1}"/>
    <hyperlink ref="C88" location="'REM2'!A1" display="REM2 — Særlige betalinger til medarbejdere, hvis arbejde har væsentlig indflydelse på instituttets risikoprofil (identificerede medarbejdere)" xr:uid="{D1813ACF-A380-4AEF-A8BF-457C70CB77CE}"/>
    <hyperlink ref="C89" location="'REM3'!A1" display="REM3 — Udskudt aflønning" xr:uid="{29F523EC-32D3-477B-A0B4-FF0ADFFA7E29}"/>
    <hyperlink ref="C90" location="'REM5'!A1" display="REM5 — Oplysninger om aflønning af medarbejdere, hvis arbejde har væsentlig indflydelse på instituttets risikoprofil (identificerede medarbejdere)" xr:uid="{0EEDFC41-1CE4-4A99-95FA-63C553028362}"/>
    <hyperlink ref="C93" location="'AE1'!A1" display="AE1 - Behæftede og ubehæftede aktiver" xr:uid="{5D48F97C-F759-40BC-80B2-C8B86A74F03A}"/>
    <hyperlink ref="C94" location="'AE2'!A1" display="AE2 - Modtaget sikkerhedsstillelse og egne udstedte gældsværdipapirer" xr:uid="{73A80093-8CFE-47A1-ABC0-D0BB8A9D0969}"/>
    <hyperlink ref="C95" location="'AE3'!A1" display="AE3 - Behæftelseskilder" xr:uid="{63F35435-EAF4-4D6F-BDB8-61824AE56479}"/>
    <hyperlink ref="C64" location="'CR10'!A1" display="CR10 – Specialiseret långivning og aktieeksponeringer i henhold til den forenklede risikovægtningsmetode" xr:uid="{D2814213-F2BC-46CB-ADAA-391F1696CD87}"/>
    <hyperlink ref="C20" location="'LI1'!A1" display="LI1 — Forskelle mellem de regnskabsmæssige rammer og rammerne for tilsynsmæssig konsolidering og sammenstilling af regnskabskategorierne og lovmæssigt fastsatte risikokategorier" xr:uid="{532F27E1-9637-47B7-8D39-438432DF43A8}"/>
    <hyperlink ref="C21" location="'LI2'!A1" display="LI2 — Primære kilder til forskelle mellem de tilsynsmæssige eksponeringsbeløb og regnskabsmæssige værdier" xr:uid="{1913102D-D14F-4749-98E1-2EA56D814BFB}"/>
    <hyperlink ref="C22" location="'LI3'!A1" display="LI3 — Skitsering af forskellene i konsolideringens omfang (enhed for enhed)" xr:uid="{F2F57F98-75B4-4AE6-AD32-185D49EC941C}"/>
    <hyperlink ref="C23" location="LIA!A1" display="LIA — Forklaringer af forskelle mellem regnskabsmæssige og tilsynsmæssige eksponeringsbeløb." xr:uid="{89565EE0-6C24-4022-88C5-AEAD03064382}"/>
    <hyperlink ref="C12" location="'OV1'!A1" display="OV1 — Oversigt over samlede risikoeksponeringer" xr:uid="{453BFFBE-EF7D-4141-85AF-30BCE20A5B63}"/>
    <hyperlink ref="C96" location="'AE4'!A1" display="AE4" xr:uid="{5AC888A6-D5E4-4CEE-B2F6-067388DAB6B5}"/>
    <hyperlink ref="C86" location="REMA!A1" display="REMA" xr:uid="{02773B52-0FFA-4198-BF0C-3483D4EEBC64}"/>
    <hyperlink ref="C78" location="ORA!A1" display="ORA" xr:uid="{9EEB2F87-6F9A-442C-815A-9B7636C68A0C}"/>
    <hyperlink ref="C74" location="MRA!A1" display="MRA" xr:uid="{9A6E39B6-14F1-49B1-A266-7CB2C59AACC2}"/>
    <hyperlink ref="C57" location="CRE!A1" display="CRE" xr:uid="{0BD8959E-D65D-43D9-BE4C-40CD7048BEB9}"/>
    <hyperlink ref="C53" location="CRD!A1" display="CRD" xr:uid="{C5653E0B-AB75-486A-BC07-6B90BB69C11D}"/>
    <hyperlink ref="C49" location="CRB!A1" display="CRB" xr:uid="{3845169D-D312-40EC-BF0E-6FB8BF65896C}"/>
    <hyperlink ref="C44" location="LIQB!A1" display="LIQ" xr:uid="{BEAAAC08-3EB3-4E3F-A885-73A99E7D507A}"/>
    <hyperlink ref="C42" location="LIQA!A1" display="LIQA" xr:uid="{23B143AB-EEE8-4505-A205-DD6CF57CC1B1}"/>
    <hyperlink ref="C39" location="LRA!A1" display="LRA" xr:uid="{E0088626-55C7-481A-ADA8-8C826121907B}"/>
    <hyperlink ref="C13" location="OVC!A1" display="OVC" xr:uid="{8CD21411-8F85-4E5E-A0AB-05031C15EB2C}"/>
    <hyperlink ref="C51" location="CRC!A1" display="CRC" xr:uid="{27C64847-7491-4A59-9E72-57F84C906489}"/>
    <hyperlink ref="C11" location="'KM1'!A1" display="KM1 — Skema om væsentlige målekriterier" xr:uid="{5A91A288-F456-443E-B93A-A8CABB253D9E}"/>
    <hyperlink ref="C16" location="OVA!A1" display="OVA — Instituttets risikostyringstilgang" xr:uid="{C0A61CCD-1CB0-452B-A87F-80F28EC84D57}"/>
    <hyperlink ref="C17" location="OVB!A1" display="OVB — ledelsessystemer" xr:uid="{EDEE708F-ADCA-460E-ADDE-5A66219DFE51}"/>
    <hyperlink ref="C24" location="LIB!A1" display="LIB" xr:uid="{0B7D7380-B42F-4C30-95BC-1921C8A04169}"/>
    <hyperlink ref="C83" location="IRRBB1!A1" display="IRRBB1" xr:uid="{8794B346-E1F1-4D71-8A10-884584841CFE}"/>
    <hyperlink ref="C82" location="IRRBBA!A1" display="IRRBBA" xr:uid="{BC0314C7-2696-48F7-8A08-46B72EC66B46}"/>
    <hyperlink ref="C99" location="'KM2'!A1" display="KM2" xr:uid="{499DE2DB-226F-41AC-91EA-D20D5F6939C2}"/>
    <hyperlink ref="C100" location="TLAC1!A1" display="TLAC1" xr:uid="{5048256A-CD96-42B5-B34F-C6D8AD7696E9}"/>
    <hyperlink ref="C101" location="TLAC3b!A1" display="TLAC3b" xr:uid="{1ADA9A2D-4242-4F67-A9C3-5E73F2C5E1A0}"/>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2865F-557B-4F02-9D4A-F131A38D27E8}">
  <dimension ref="A1:C8"/>
  <sheetViews>
    <sheetView workbookViewId="0"/>
  </sheetViews>
  <sheetFormatPr defaultRowHeight="14.25" x14ac:dyDescent="0.2"/>
  <cols>
    <col min="1" max="1" width="9.140625" style="19"/>
    <col min="2" max="2" width="94.85546875" style="19" customWidth="1"/>
    <col min="3" max="3" width="94.85546875" style="97" customWidth="1"/>
    <col min="4" max="16384" width="9.140625" style="19"/>
  </cols>
  <sheetData>
    <row r="1" spans="1:3" s="21" customFormat="1" ht="15" x14ac:dyDescent="0.25">
      <c r="A1" s="95" t="s">
        <v>1069</v>
      </c>
      <c r="C1" s="96"/>
    </row>
    <row r="2" spans="1:3" s="21" customFormat="1" ht="15" x14ac:dyDescent="0.25">
      <c r="A2" s="95"/>
    </row>
    <row r="3" spans="1:3" s="21" customFormat="1" ht="15" x14ac:dyDescent="0.25">
      <c r="A3" s="95"/>
    </row>
    <row r="4" spans="1:3" s="21" customFormat="1" ht="15" x14ac:dyDescent="0.25">
      <c r="A4" s="95"/>
      <c r="C4" s="96"/>
    </row>
    <row r="5" spans="1:3" ht="25.5" customHeight="1" x14ac:dyDescent="0.2">
      <c r="A5" s="256" t="s">
        <v>683</v>
      </c>
      <c r="B5" s="257"/>
      <c r="C5" s="258"/>
    </row>
    <row r="6" spans="1:3" x14ac:dyDescent="0.2">
      <c r="A6" s="265"/>
      <c r="B6" s="266"/>
      <c r="C6" s="40" t="s">
        <v>635</v>
      </c>
    </row>
    <row r="7" spans="1:3" ht="21" x14ac:dyDescent="0.2">
      <c r="A7" s="15" t="s">
        <v>621</v>
      </c>
      <c r="B7" s="16" t="s">
        <v>678</v>
      </c>
      <c r="C7" s="16" t="s">
        <v>1318</v>
      </c>
    </row>
    <row r="8" spans="1:3" ht="21" x14ac:dyDescent="0.2">
      <c r="A8" s="15" t="s">
        <v>679</v>
      </c>
      <c r="B8" s="16" t="s">
        <v>680</v>
      </c>
      <c r="C8" s="42" t="s">
        <v>1435</v>
      </c>
    </row>
  </sheetData>
  <mergeCells count="2">
    <mergeCell ref="A6:B6"/>
    <mergeCell ref="A5:C5"/>
  </mergeCells>
  <hyperlinks>
    <hyperlink ref="A1" location="Forside!A1" display="Tilbage til forside" xr:uid="{71405F98-8BB4-4C71-AB25-3B669939FB81}"/>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EF0E1-DF34-419F-B451-1A367EEF5108}">
  <dimension ref="A1:C33"/>
  <sheetViews>
    <sheetView workbookViewId="0"/>
  </sheetViews>
  <sheetFormatPr defaultRowHeight="14.25" x14ac:dyDescent="0.2"/>
  <cols>
    <col min="1" max="1" width="9.140625" style="19"/>
    <col min="2" max="2" width="94.85546875" style="19" customWidth="1"/>
    <col min="3" max="3" width="94.85546875" style="97" customWidth="1"/>
    <col min="4" max="16384" width="9.140625" style="19"/>
  </cols>
  <sheetData>
    <row r="1" spans="1:3" s="21" customFormat="1" ht="15" x14ac:dyDescent="0.25">
      <c r="A1" s="95" t="s">
        <v>1069</v>
      </c>
      <c r="C1" s="96"/>
    </row>
    <row r="2" spans="1:3" s="21" customFormat="1" ht="15" x14ac:dyDescent="0.25">
      <c r="A2" s="95"/>
    </row>
    <row r="3" spans="1:3" s="21" customFormat="1" ht="15" x14ac:dyDescent="0.25">
      <c r="A3" s="95"/>
    </row>
    <row r="4" spans="1:3" s="21" customFormat="1" ht="15" x14ac:dyDescent="0.25">
      <c r="A4" s="95"/>
      <c r="C4" s="96"/>
    </row>
    <row r="5" spans="1:3" ht="25.5" customHeight="1" x14ac:dyDescent="0.2">
      <c r="A5" s="256" t="s">
        <v>760</v>
      </c>
      <c r="B5" s="257"/>
      <c r="C5" s="258"/>
    </row>
    <row r="6" spans="1:3" x14ac:dyDescent="0.2">
      <c r="A6" s="265"/>
      <c r="B6" s="266"/>
      <c r="C6" s="40" t="s">
        <v>635</v>
      </c>
    </row>
    <row r="7" spans="1:3" ht="21" x14ac:dyDescent="0.2">
      <c r="A7" s="15" t="s">
        <v>621</v>
      </c>
      <c r="B7" s="42" t="s">
        <v>688</v>
      </c>
      <c r="C7" s="42" t="s">
        <v>1319</v>
      </c>
    </row>
    <row r="8" spans="1:3" ht="21" x14ac:dyDescent="0.2">
      <c r="A8" s="15" t="s">
        <v>679</v>
      </c>
      <c r="B8" s="42" t="s">
        <v>1171</v>
      </c>
      <c r="C8" s="42" t="s">
        <v>1320</v>
      </c>
    </row>
    <row r="9" spans="1:3" ht="21" x14ac:dyDescent="0.2">
      <c r="A9" s="15" t="s">
        <v>686</v>
      </c>
      <c r="B9" s="42" t="s">
        <v>1172</v>
      </c>
      <c r="C9" s="42" t="s">
        <v>1114</v>
      </c>
    </row>
    <row r="10" spans="1:3" ht="21" x14ac:dyDescent="0.2">
      <c r="A10" s="15" t="s">
        <v>624</v>
      </c>
      <c r="B10" s="42" t="s">
        <v>689</v>
      </c>
      <c r="C10" s="42" t="s">
        <v>1321</v>
      </c>
    </row>
    <row r="11" spans="1:3" ht="21" x14ac:dyDescent="0.2">
      <c r="A11" s="15" t="s">
        <v>625</v>
      </c>
      <c r="B11" s="42" t="s">
        <v>690</v>
      </c>
      <c r="C11" s="42" t="s">
        <v>1322</v>
      </c>
    </row>
    <row r="12" spans="1:3" ht="21" x14ac:dyDescent="0.2">
      <c r="A12" s="15" t="s">
        <v>626</v>
      </c>
      <c r="B12" s="42" t="s">
        <v>691</v>
      </c>
      <c r="C12" s="42" t="s">
        <v>1323</v>
      </c>
    </row>
    <row r="13" spans="1:3" ht="21" x14ac:dyDescent="0.2">
      <c r="A13" s="15" t="s">
        <v>627</v>
      </c>
      <c r="B13" s="42" t="s">
        <v>692</v>
      </c>
      <c r="C13" s="16" t="s">
        <v>1426</v>
      </c>
    </row>
    <row r="14" spans="1:3" ht="31.5" x14ac:dyDescent="0.2">
      <c r="A14" s="15" t="s">
        <v>687</v>
      </c>
      <c r="B14" s="42" t="s">
        <v>1356</v>
      </c>
      <c r="C14" s="16" t="s">
        <v>1324</v>
      </c>
    </row>
    <row r="15" spans="1:3" ht="199.5" x14ac:dyDescent="0.2">
      <c r="A15" s="15" t="s">
        <v>617</v>
      </c>
      <c r="B15" s="42" t="s">
        <v>1173</v>
      </c>
      <c r="C15" s="42" t="s">
        <v>1425</v>
      </c>
    </row>
    <row r="31" spans="3:3" x14ac:dyDescent="0.2">
      <c r="C31" s="102"/>
    </row>
    <row r="32" spans="3:3" x14ac:dyDescent="0.2">
      <c r="C32" s="102"/>
    </row>
    <row r="33" spans="3:3" x14ac:dyDescent="0.2">
      <c r="C33" s="102"/>
    </row>
  </sheetData>
  <mergeCells count="2">
    <mergeCell ref="A6:B6"/>
    <mergeCell ref="A5:C5"/>
  </mergeCells>
  <hyperlinks>
    <hyperlink ref="A1" location="Forside!A1" display="Tilbage til forside" xr:uid="{83C68B94-8EE4-4402-B484-0DA346BB7329}"/>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A2E01-FF96-4E95-89E1-99F7CCFAA116}">
  <dimension ref="A1:J40"/>
  <sheetViews>
    <sheetView zoomScaleNormal="100" workbookViewId="0"/>
  </sheetViews>
  <sheetFormatPr defaultRowHeight="14.25" x14ac:dyDescent="0.2"/>
  <cols>
    <col min="1" max="1" width="9.140625" style="19" customWidth="1"/>
    <col min="2" max="2" width="83.42578125" style="19" customWidth="1"/>
    <col min="3" max="7" width="16.85546875" style="19" customWidth="1"/>
    <col min="8" max="10" width="16.85546875" style="20" customWidth="1"/>
    <col min="11" max="16384" width="9.140625" style="19"/>
  </cols>
  <sheetData>
    <row r="1" spans="1:10" s="21" customFormat="1" ht="15" x14ac:dyDescent="0.25">
      <c r="A1" s="95" t="s">
        <v>1069</v>
      </c>
    </row>
    <row r="2" spans="1:10" s="21" customFormat="1" ht="15" x14ac:dyDescent="0.25">
      <c r="A2" s="95"/>
    </row>
    <row r="3" spans="1:10" s="21" customFormat="1" ht="15" x14ac:dyDescent="0.25">
      <c r="A3" s="95"/>
    </row>
    <row r="4" spans="1:10" s="21" customFormat="1" ht="15" x14ac:dyDescent="0.25">
      <c r="A4" s="95"/>
      <c r="C4" s="96"/>
    </row>
    <row r="5" spans="1:10" ht="25.5" customHeight="1" x14ac:dyDescent="0.2">
      <c r="A5" s="256" t="s">
        <v>684</v>
      </c>
      <c r="B5" s="257"/>
      <c r="C5" s="257"/>
      <c r="D5" s="257"/>
      <c r="E5" s="257"/>
      <c r="F5" s="257"/>
      <c r="G5" s="257"/>
      <c r="H5" s="257"/>
      <c r="I5" s="257"/>
      <c r="J5" s="258"/>
    </row>
    <row r="6" spans="1:10" x14ac:dyDescent="0.2">
      <c r="A6" s="282" t="s">
        <v>1293</v>
      </c>
      <c r="B6" s="284"/>
      <c r="C6" s="265" t="s">
        <v>580</v>
      </c>
      <c r="D6" s="317"/>
      <c r="E6" s="317"/>
      <c r="F6" s="266"/>
      <c r="G6" s="265" t="s">
        <v>581</v>
      </c>
      <c r="H6" s="317"/>
      <c r="I6" s="317"/>
      <c r="J6" s="266"/>
    </row>
    <row r="7" spans="1:10" s="94" customFormat="1" x14ac:dyDescent="0.2">
      <c r="A7" s="122" t="s">
        <v>696</v>
      </c>
      <c r="B7" s="93" t="s">
        <v>1179</v>
      </c>
      <c r="C7" s="121">
        <f>Indledning!$C$8</f>
        <v>45291</v>
      </c>
      <c r="D7" s="121">
        <f>EOMONTH($C$7,-3)</f>
        <v>45199</v>
      </c>
      <c r="E7" s="121">
        <f>EOMONTH($C$7,-6)</f>
        <v>45107</v>
      </c>
      <c r="F7" s="121">
        <f>EOMONTH($C$7,-9)</f>
        <v>45016</v>
      </c>
      <c r="G7" s="121">
        <f>Indledning!$C$8</f>
        <v>45291</v>
      </c>
      <c r="H7" s="121">
        <f>EOMONTH($G$7,-3)</f>
        <v>45199</v>
      </c>
      <c r="I7" s="121">
        <f>EOMONTH($G$7,-6)</f>
        <v>45107</v>
      </c>
      <c r="J7" s="121">
        <f>EOMONTH($G$7,-9)</f>
        <v>45016</v>
      </c>
    </row>
    <row r="8" spans="1:10" x14ac:dyDescent="0.2">
      <c r="A8" s="63" t="s">
        <v>697</v>
      </c>
      <c r="B8" s="16" t="s">
        <v>552</v>
      </c>
      <c r="C8" s="18">
        <v>12</v>
      </c>
      <c r="D8" s="18">
        <v>12</v>
      </c>
      <c r="E8" s="18">
        <v>12</v>
      </c>
      <c r="F8" s="18">
        <v>12</v>
      </c>
      <c r="G8" s="18">
        <v>12</v>
      </c>
      <c r="H8" s="192">
        <v>12</v>
      </c>
      <c r="I8" s="192">
        <v>12</v>
      </c>
      <c r="J8" s="192">
        <v>12</v>
      </c>
    </row>
    <row r="9" spans="1:10" x14ac:dyDescent="0.2">
      <c r="A9" s="253" t="s">
        <v>553</v>
      </c>
      <c r="B9" s="254"/>
      <c r="C9" s="254"/>
      <c r="D9" s="254"/>
      <c r="E9" s="254"/>
      <c r="F9" s="254"/>
      <c r="G9" s="254"/>
      <c r="H9" s="254"/>
      <c r="I9" s="254"/>
      <c r="J9" s="255"/>
    </row>
    <row r="10" spans="1:10" x14ac:dyDescent="0.2">
      <c r="A10" s="15" t="s">
        <v>528</v>
      </c>
      <c r="B10" s="16" t="s">
        <v>554</v>
      </c>
      <c r="C10" s="49"/>
      <c r="D10" s="49"/>
      <c r="E10" s="49"/>
      <c r="F10" s="49"/>
      <c r="G10" s="31">
        <v>15045850</v>
      </c>
      <c r="H10" s="31">
        <v>15004951</v>
      </c>
      <c r="I10" s="31">
        <v>14838199</v>
      </c>
      <c r="J10" s="31">
        <v>14565945</v>
      </c>
    </row>
    <row r="11" spans="1:10" x14ac:dyDescent="0.2">
      <c r="A11" s="253" t="s">
        <v>693</v>
      </c>
      <c r="B11" s="254"/>
      <c r="C11" s="254"/>
      <c r="D11" s="254"/>
      <c r="E11" s="254"/>
      <c r="F11" s="254"/>
      <c r="G11" s="254"/>
      <c r="H11" s="254"/>
      <c r="I11" s="254"/>
      <c r="J11" s="255"/>
    </row>
    <row r="12" spans="1:10" s="29" customFormat="1" x14ac:dyDescent="0.2">
      <c r="A12" s="27" t="s">
        <v>529</v>
      </c>
      <c r="B12" s="28" t="s">
        <v>555</v>
      </c>
      <c r="C12" s="120">
        <v>24488154</v>
      </c>
      <c r="D12" s="120">
        <v>24034850</v>
      </c>
      <c r="E12" s="120">
        <v>23465866</v>
      </c>
      <c r="F12" s="120">
        <v>22830899</v>
      </c>
      <c r="G12" s="120">
        <v>1340310</v>
      </c>
      <c r="H12" s="120">
        <v>1306611</v>
      </c>
      <c r="I12" s="120">
        <v>1272054</v>
      </c>
      <c r="J12" s="120">
        <v>1240798</v>
      </c>
    </row>
    <row r="13" spans="1:10" x14ac:dyDescent="0.2">
      <c r="A13" s="15" t="s">
        <v>530</v>
      </c>
      <c r="B13" s="16" t="s">
        <v>556</v>
      </c>
      <c r="C13" s="31">
        <v>21823348</v>
      </c>
      <c r="D13" s="31">
        <v>21473638</v>
      </c>
      <c r="E13" s="31">
        <v>21003220</v>
      </c>
      <c r="F13" s="31">
        <v>20407356</v>
      </c>
      <c r="G13" s="31">
        <v>1091167</v>
      </c>
      <c r="H13" s="31">
        <v>1070238</v>
      </c>
      <c r="I13" s="31">
        <v>1046717</v>
      </c>
      <c r="J13" s="31">
        <v>1016924</v>
      </c>
    </row>
    <row r="14" spans="1:10" x14ac:dyDescent="0.2">
      <c r="A14" s="15" t="s">
        <v>531</v>
      </c>
      <c r="B14" s="16" t="s">
        <v>557</v>
      </c>
      <c r="C14" s="31">
        <v>2491429</v>
      </c>
      <c r="D14" s="31">
        <v>2379929</v>
      </c>
      <c r="E14" s="31">
        <v>2269411</v>
      </c>
      <c r="F14" s="31">
        <v>2220052</v>
      </c>
      <c r="G14" s="31">
        <v>249143</v>
      </c>
      <c r="H14" s="31">
        <v>236373</v>
      </c>
      <c r="I14" s="31">
        <v>225337</v>
      </c>
      <c r="J14" s="31">
        <v>223874</v>
      </c>
    </row>
    <row r="15" spans="1:10" s="29" customFormat="1" x14ac:dyDescent="0.2">
      <c r="A15" s="27" t="s">
        <v>532</v>
      </c>
      <c r="B15" s="28" t="s">
        <v>558</v>
      </c>
      <c r="C15" s="120">
        <v>3582095</v>
      </c>
      <c r="D15" s="120">
        <v>3529493</v>
      </c>
      <c r="E15" s="120">
        <v>3567160</v>
      </c>
      <c r="F15" s="120">
        <v>3837900</v>
      </c>
      <c r="G15" s="120">
        <v>1399418</v>
      </c>
      <c r="H15" s="120">
        <v>1420059</v>
      </c>
      <c r="I15" s="120">
        <v>1436427</v>
      </c>
      <c r="J15" s="120">
        <v>1504322</v>
      </c>
    </row>
    <row r="16" spans="1:10" x14ac:dyDescent="0.2">
      <c r="A16" s="15" t="s">
        <v>533</v>
      </c>
      <c r="B16" s="16" t="s">
        <v>559</v>
      </c>
      <c r="C16" s="31" t="s">
        <v>1650</v>
      </c>
      <c r="D16" s="31" t="s">
        <v>1650</v>
      </c>
      <c r="E16" s="31" t="s">
        <v>1650</v>
      </c>
      <c r="F16" s="31" t="s">
        <v>1650</v>
      </c>
      <c r="G16" s="31" t="s">
        <v>1650</v>
      </c>
      <c r="H16" s="31" t="s">
        <v>1650</v>
      </c>
      <c r="I16" s="31" t="s">
        <v>1650</v>
      </c>
      <c r="J16" s="31" t="s">
        <v>1650</v>
      </c>
    </row>
    <row r="17" spans="1:10" x14ac:dyDescent="0.2">
      <c r="A17" s="15" t="s">
        <v>534</v>
      </c>
      <c r="B17" s="16" t="s">
        <v>560</v>
      </c>
      <c r="C17" s="31">
        <v>3135258</v>
      </c>
      <c r="D17" s="31">
        <v>3094106</v>
      </c>
      <c r="E17" s="31">
        <v>3162866</v>
      </c>
      <c r="F17" s="31">
        <v>3289730</v>
      </c>
      <c r="G17" s="31">
        <v>1354694</v>
      </c>
      <c r="H17" s="31">
        <v>1376520</v>
      </c>
      <c r="I17" s="31">
        <v>1395982</v>
      </c>
      <c r="J17" s="31">
        <v>1446017</v>
      </c>
    </row>
    <row r="18" spans="1:10" x14ac:dyDescent="0.2">
      <c r="A18" s="15" t="s">
        <v>535</v>
      </c>
      <c r="B18" s="16" t="s">
        <v>561</v>
      </c>
      <c r="C18" s="31">
        <v>45</v>
      </c>
      <c r="D18" s="31" t="s">
        <v>1650</v>
      </c>
      <c r="E18" s="31" t="s">
        <v>1650</v>
      </c>
      <c r="F18" s="31" t="s">
        <v>1650</v>
      </c>
      <c r="G18" s="31">
        <v>45</v>
      </c>
      <c r="H18" s="31" t="s">
        <v>1650</v>
      </c>
      <c r="I18" s="31" t="s">
        <v>1650</v>
      </c>
      <c r="J18" s="31" t="s">
        <v>1650</v>
      </c>
    </row>
    <row r="19" spans="1:10" s="29" customFormat="1" x14ac:dyDescent="0.2">
      <c r="A19" s="27" t="s">
        <v>536</v>
      </c>
      <c r="B19" s="28" t="s">
        <v>562</v>
      </c>
      <c r="C19" s="49"/>
      <c r="D19" s="49"/>
      <c r="E19" s="49"/>
      <c r="F19" s="49"/>
      <c r="G19" s="120" t="s">
        <v>1650</v>
      </c>
      <c r="H19" s="120" t="s">
        <v>1650</v>
      </c>
      <c r="I19" s="120" t="s">
        <v>1650</v>
      </c>
      <c r="J19" s="120" t="s">
        <v>1650</v>
      </c>
    </row>
    <row r="20" spans="1:10" s="29" customFormat="1" x14ac:dyDescent="0.2">
      <c r="A20" s="27" t="s">
        <v>537</v>
      </c>
      <c r="B20" s="28" t="s">
        <v>563</v>
      </c>
      <c r="C20" s="120">
        <v>7793849</v>
      </c>
      <c r="D20" s="120">
        <v>7563375</v>
      </c>
      <c r="E20" s="120">
        <v>7396356</v>
      </c>
      <c r="F20" s="120">
        <v>7310270</v>
      </c>
      <c r="G20" s="120">
        <v>640413</v>
      </c>
      <c r="H20" s="120">
        <v>621136</v>
      </c>
      <c r="I20" s="120">
        <v>623642</v>
      </c>
      <c r="J20" s="120">
        <v>634497</v>
      </c>
    </row>
    <row r="21" spans="1:10" x14ac:dyDescent="0.2">
      <c r="A21" s="15" t="s">
        <v>538</v>
      </c>
      <c r="B21" s="16" t="s">
        <v>564</v>
      </c>
      <c r="C21" s="31">
        <v>6759</v>
      </c>
      <c r="D21" s="31">
        <v>5343</v>
      </c>
      <c r="E21" s="31">
        <v>8262</v>
      </c>
      <c r="F21" s="31">
        <v>11131</v>
      </c>
      <c r="G21" s="31">
        <v>6759</v>
      </c>
      <c r="H21" s="31">
        <v>5343</v>
      </c>
      <c r="I21" s="31">
        <v>8262</v>
      </c>
      <c r="J21" s="31">
        <v>11131</v>
      </c>
    </row>
    <row r="22" spans="1:10" x14ac:dyDescent="0.2">
      <c r="A22" s="15" t="s">
        <v>539</v>
      </c>
      <c r="B22" s="16" t="s">
        <v>565</v>
      </c>
      <c r="C22" s="31" t="s">
        <v>1650</v>
      </c>
      <c r="D22" s="31" t="s">
        <v>1650</v>
      </c>
      <c r="E22" s="31" t="s">
        <v>1650</v>
      </c>
      <c r="F22" s="31" t="s">
        <v>1650</v>
      </c>
      <c r="G22" s="31" t="s">
        <v>1650</v>
      </c>
      <c r="H22" s="31" t="s">
        <v>1650</v>
      </c>
      <c r="I22" s="31" t="s">
        <v>1650</v>
      </c>
      <c r="J22" s="31" t="s">
        <v>1650</v>
      </c>
    </row>
    <row r="23" spans="1:10" x14ac:dyDescent="0.2">
      <c r="A23" s="15" t="s">
        <v>540</v>
      </c>
      <c r="B23" s="16" t="s">
        <v>566</v>
      </c>
      <c r="C23" s="31">
        <v>7787090</v>
      </c>
      <c r="D23" s="31">
        <v>7558032</v>
      </c>
      <c r="E23" s="31">
        <v>7388094</v>
      </c>
      <c r="F23" s="31">
        <v>7299139</v>
      </c>
      <c r="G23" s="31">
        <v>633654</v>
      </c>
      <c r="H23" s="31">
        <v>615793</v>
      </c>
      <c r="I23" s="31">
        <v>615380</v>
      </c>
      <c r="J23" s="31">
        <v>623366</v>
      </c>
    </row>
    <row r="24" spans="1:10" s="29" customFormat="1" x14ac:dyDescent="0.2">
      <c r="A24" s="27" t="s">
        <v>541</v>
      </c>
      <c r="B24" s="28" t="s">
        <v>1115</v>
      </c>
      <c r="C24" s="120">
        <v>65250</v>
      </c>
      <c r="D24" s="120">
        <v>63501</v>
      </c>
      <c r="E24" s="120">
        <v>61271</v>
      </c>
      <c r="F24" s="120">
        <v>59456</v>
      </c>
      <c r="G24" s="120" t="s">
        <v>1650</v>
      </c>
      <c r="H24" s="120" t="s">
        <v>1650</v>
      </c>
      <c r="I24" s="120" t="s">
        <v>1650</v>
      </c>
      <c r="J24" s="120" t="s">
        <v>1650</v>
      </c>
    </row>
    <row r="25" spans="1:10" s="29" customFormat="1" x14ac:dyDescent="0.2">
      <c r="A25" s="27" t="s">
        <v>542</v>
      </c>
      <c r="B25" s="28" t="s">
        <v>567</v>
      </c>
      <c r="C25" s="120" t="s">
        <v>1650</v>
      </c>
      <c r="D25" s="120" t="s">
        <v>1650</v>
      </c>
      <c r="E25" s="120" t="s">
        <v>1650</v>
      </c>
      <c r="F25" s="120" t="s">
        <v>1650</v>
      </c>
      <c r="G25" s="120" t="s">
        <v>1650</v>
      </c>
      <c r="H25" s="120" t="s">
        <v>1650</v>
      </c>
      <c r="I25" s="120" t="s">
        <v>1650</v>
      </c>
      <c r="J25" s="120" t="s">
        <v>1650</v>
      </c>
    </row>
    <row r="26" spans="1:10" s="29" customFormat="1" x14ac:dyDescent="0.2">
      <c r="A26" s="27" t="s">
        <v>543</v>
      </c>
      <c r="B26" s="28" t="s">
        <v>568</v>
      </c>
      <c r="C26" s="49"/>
      <c r="D26" s="49"/>
      <c r="E26" s="49"/>
      <c r="F26" s="49"/>
      <c r="G26" s="120">
        <v>3529236</v>
      </c>
      <c r="H26" s="120">
        <v>3494519</v>
      </c>
      <c r="I26" s="120">
        <v>3498400</v>
      </c>
      <c r="J26" s="120">
        <v>3537919</v>
      </c>
    </row>
    <row r="27" spans="1:10" x14ac:dyDescent="0.2">
      <c r="A27" s="253" t="s">
        <v>694</v>
      </c>
      <c r="B27" s="254"/>
      <c r="C27" s="254"/>
      <c r="D27" s="254"/>
      <c r="E27" s="254"/>
      <c r="F27" s="254"/>
      <c r="G27" s="254"/>
      <c r="H27" s="254"/>
      <c r="I27" s="254"/>
      <c r="J27" s="254"/>
    </row>
    <row r="28" spans="1:10" s="29" customFormat="1" x14ac:dyDescent="0.2">
      <c r="A28" s="27" t="s">
        <v>544</v>
      </c>
      <c r="B28" s="28" t="s">
        <v>569</v>
      </c>
      <c r="C28" s="120" t="s">
        <v>1650</v>
      </c>
      <c r="D28" s="120" t="s">
        <v>1650</v>
      </c>
      <c r="E28" s="120" t="s">
        <v>1650</v>
      </c>
      <c r="F28" s="120" t="s">
        <v>1650</v>
      </c>
      <c r="G28" s="120" t="s">
        <v>1650</v>
      </c>
      <c r="H28" s="120" t="s">
        <v>1650</v>
      </c>
      <c r="I28" s="120" t="s">
        <v>1650</v>
      </c>
      <c r="J28" s="120" t="s">
        <v>1650</v>
      </c>
    </row>
    <row r="29" spans="1:10" s="29" customFormat="1" x14ac:dyDescent="0.2">
      <c r="A29" s="27" t="s">
        <v>545</v>
      </c>
      <c r="B29" s="28" t="s">
        <v>570</v>
      </c>
      <c r="C29" s="120">
        <v>440382</v>
      </c>
      <c r="D29" s="120">
        <v>392586</v>
      </c>
      <c r="E29" s="120">
        <v>364618</v>
      </c>
      <c r="F29" s="120">
        <v>366318</v>
      </c>
      <c r="G29" s="120">
        <v>390298</v>
      </c>
      <c r="H29" s="120">
        <v>346770</v>
      </c>
      <c r="I29" s="120">
        <v>320151</v>
      </c>
      <c r="J29" s="120">
        <v>321516</v>
      </c>
    </row>
    <row r="30" spans="1:10" s="29" customFormat="1" x14ac:dyDescent="0.2">
      <c r="A30" s="27" t="s">
        <v>546</v>
      </c>
      <c r="B30" s="28" t="s">
        <v>571</v>
      </c>
      <c r="C30" s="120">
        <v>212418</v>
      </c>
      <c r="D30" s="120">
        <v>190542</v>
      </c>
      <c r="E30" s="120">
        <v>180963</v>
      </c>
      <c r="F30" s="120">
        <v>182402</v>
      </c>
      <c r="G30" s="120">
        <v>211700</v>
      </c>
      <c r="H30" s="120">
        <v>189940</v>
      </c>
      <c r="I30" s="120">
        <v>180438</v>
      </c>
      <c r="J30" s="120">
        <v>181851</v>
      </c>
    </row>
    <row r="31" spans="1:10" ht="31.5" x14ac:dyDescent="0.2">
      <c r="A31" s="15" t="s">
        <v>1165</v>
      </c>
      <c r="B31" s="16" t="s">
        <v>572</v>
      </c>
      <c r="C31" s="49"/>
      <c r="D31" s="49"/>
      <c r="E31" s="49"/>
      <c r="F31" s="49"/>
      <c r="G31" s="31" t="s">
        <v>1650</v>
      </c>
      <c r="H31" s="31" t="s">
        <v>1650</v>
      </c>
      <c r="I31" s="31" t="s">
        <v>1650</v>
      </c>
      <c r="J31" s="31" t="s">
        <v>1650</v>
      </c>
    </row>
    <row r="32" spans="1:10" x14ac:dyDescent="0.2">
      <c r="A32" s="15" t="s">
        <v>1166</v>
      </c>
      <c r="B32" s="16" t="s">
        <v>573</v>
      </c>
      <c r="C32" s="49"/>
      <c r="D32" s="49"/>
      <c r="E32" s="49"/>
      <c r="F32" s="49"/>
      <c r="G32" s="31" t="s">
        <v>1650</v>
      </c>
      <c r="H32" s="31" t="s">
        <v>1650</v>
      </c>
      <c r="I32" s="31" t="s">
        <v>1650</v>
      </c>
      <c r="J32" s="31" t="s">
        <v>1650</v>
      </c>
    </row>
    <row r="33" spans="1:10" s="29" customFormat="1" x14ac:dyDescent="0.2">
      <c r="A33" s="27" t="s">
        <v>547</v>
      </c>
      <c r="B33" s="28" t="s">
        <v>574</v>
      </c>
      <c r="C33" s="120">
        <v>652800</v>
      </c>
      <c r="D33" s="120">
        <v>583128</v>
      </c>
      <c r="E33" s="120">
        <v>545581</v>
      </c>
      <c r="F33" s="120">
        <v>548720</v>
      </c>
      <c r="G33" s="120">
        <v>601999</v>
      </c>
      <c r="H33" s="120">
        <v>536710</v>
      </c>
      <c r="I33" s="120">
        <v>500590</v>
      </c>
      <c r="J33" s="120">
        <v>503367</v>
      </c>
    </row>
    <row r="34" spans="1:10" x14ac:dyDescent="0.2">
      <c r="A34" s="15" t="s">
        <v>378</v>
      </c>
      <c r="B34" s="16" t="s">
        <v>575</v>
      </c>
      <c r="C34" s="31" t="s">
        <v>1650</v>
      </c>
      <c r="D34" s="31" t="s">
        <v>1650</v>
      </c>
      <c r="E34" s="31" t="s">
        <v>1650</v>
      </c>
      <c r="F34" s="31" t="s">
        <v>1650</v>
      </c>
      <c r="G34" s="31" t="s">
        <v>1650</v>
      </c>
      <c r="H34" s="31" t="s">
        <v>1650</v>
      </c>
      <c r="I34" s="31" t="s">
        <v>1650</v>
      </c>
      <c r="J34" s="31" t="s">
        <v>1650</v>
      </c>
    </row>
    <row r="35" spans="1:10" x14ac:dyDescent="0.2">
      <c r="A35" s="15" t="s">
        <v>379</v>
      </c>
      <c r="B35" s="16" t="s">
        <v>576</v>
      </c>
      <c r="C35" s="31" t="s">
        <v>1650</v>
      </c>
      <c r="D35" s="31" t="s">
        <v>1650</v>
      </c>
      <c r="E35" s="31" t="s">
        <v>1650</v>
      </c>
      <c r="F35" s="31" t="s">
        <v>1650</v>
      </c>
      <c r="G35" s="31" t="s">
        <v>1650</v>
      </c>
      <c r="H35" s="31" t="s">
        <v>1650</v>
      </c>
      <c r="I35" s="31" t="s">
        <v>1650</v>
      </c>
      <c r="J35" s="31" t="s">
        <v>1650</v>
      </c>
    </row>
    <row r="36" spans="1:10" x14ac:dyDescent="0.2">
      <c r="A36" s="15" t="s">
        <v>380</v>
      </c>
      <c r="B36" s="16" t="s">
        <v>577</v>
      </c>
      <c r="C36" s="31">
        <v>652800</v>
      </c>
      <c r="D36" s="31">
        <v>583128</v>
      </c>
      <c r="E36" s="31">
        <v>545581</v>
      </c>
      <c r="F36" s="31">
        <v>548720</v>
      </c>
      <c r="G36" s="31">
        <v>601999</v>
      </c>
      <c r="H36" s="31">
        <v>536710</v>
      </c>
      <c r="I36" s="31">
        <v>500590</v>
      </c>
      <c r="J36" s="31">
        <v>503367</v>
      </c>
    </row>
    <row r="37" spans="1:10" x14ac:dyDescent="0.2">
      <c r="A37" s="253" t="s">
        <v>695</v>
      </c>
      <c r="B37" s="254"/>
      <c r="C37" s="254"/>
      <c r="D37" s="254"/>
      <c r="E37" s="254"/>
      <c r="F37" s="254"/>
      <c r="G37" s="254"/>
      <c r="H37" s="254"/>
      <c r="I37" s="254"/>
      <c r="J37" s="254"/>
    </row>
    <row r="38" spans="1:10" s="29" customFormat="1" x14ac:dyDescent="0.2">
      <c r="A38" s="27" t="s">
        <v>548</v>
      </c>
      <c r="B38" s="28" t="s">
        <v>578</v>
      </c>
      <c r="C38" s="49"/>
      <c r="D38" s="49"/>
      <c r="E38" s="49"/>
      <c r="F38" s="49"/>
      <c r="G38" s="120">
        <v>15045850</v>
      </c>
      <c r="H38" s="120">
        <v>15004951</v>
      </c>
      <c r="I38" s="120">
        <v>14838199</v>
      </c>
      <c r="J38" s="120">
        <v>14565945</v>
      </c>
    </row>
    <row r="39" spans="1:10" s="29" customFormat="1" x14ac:dyDescent="0.2">
      <c r="A39" s="27" t="s">
        <v>549</v>
      </c>
      <c r="B39" s="28" t="s">
        <v>579</v>
      </c>
      <c r="C39" s="49"/>
      <c r="D39" s="49"/>
      <c r="E39" s="49"/>
      <c r="F39" s="49"/>
      <c r="G39" s="120">
        <v>2927237</v>
      </c>
      <c r="H39" s="120">
        <v>2957809</v>
      </c>
      <c r="I39" s="120">
        <v>2997810</v>
      </c>
      <c r="J39" s="120">
        <v>3034552</v>
      </c>
    </row>
    <row r="40" spans="1:10" s="29" customFormat="1" x14ac:dyDescent="0.2">
      <c r="A40" s="27" t="s">
        <v>550</v>
      </c>
      <c r="B40" s="28" t="s">
        <v>1282</v>
      </c>
      <c r="C40" s="49"/>
      <c r="D40" s="49"/>
      <c r="E40" s="49"/>
      <c r="F40" s="49"/>
      <c r="G40" s="156">
        <v>5.1407999999999996</v>
      </c>
      <c r="H40" s="156">
        <v>5.0773000000000001</v>
      </c>
      <c r="I40" s="156">
        <v>4.9588999999999999</v>
      </c>
      <c r="J40" s="156">
        <v>4.8098999999999998</v>
      </c>
    </row>
  </sheetData>
  <mergeCells count="8">
    <mergeCell ref="A5:J5"/>
    <mergeCell ref="A6:B6"/>
    <mergeCell ref="A27:J27"/>
    <mergeCell ref="A37:J37"/>
    <mergeCell ref="C6:F6"/>
    <mergeCell ref="G6:J6"/>
    <mergeCell ref="A9:J9"/>
    <mergeCell ref="A11:J11"/>
  </mergeCells>
  <hyperlinks>
    <hyperlink ref="A1" location="Forside!A1" display="Tilbage til forside" xr:uid="{5E2B8D99-C264-4EBC-9702-3139E4664A3C}"/>
  </hyperlinks>
  <pageMargins left="0.7" right="0.7" top="0.75" bottom="0.75" header="0.3" footer="0.3"/>
  <pageSetup paperSize="9" orientation="portrait" r:id="rId1"/>
  <ignoredErrors>
    <ignoredError sqref="A10 A12:A17 A18:A21 A22:A23 A24:A26 A28:A30 A33 A38:A40" numberStoredAsText="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3D68D-BA4E-45F9-B096-5A774A0FE261}">
  <dimension ref="A1:C13"/>
  <sheetViews>
    <sheetView zoomScaleNormal="100" workbookViewId="0"/>
  </sheetViews>
  <sheetFormatPr defaultRowHeight="14.25" x14ac:dyDescent="0.2"/>
  <cols>
    <col min="1" max="1" width="9.140625" style="19"/>
    <col min="2" max="2" width="94.85546875" style="19" customWidth="1"/>
    <col min="3" max="3" width="94.85546875" style="20" customWidth="1"/>
    <col min="4" max="16384" width="9.140625" style="19"/>
  </cols>
  <sheetData>
    <row r="1" spans="1:3" s="21" customFormat="1" ht="15" x14ac:dyDescent="0.25">
      <c r="A1" s="95" t="s">
        <v>1069</v>
      </c>
    </row>
    <row r="2" spans="1:3" s="21" customFormat="1" ht="15" x14ac:dyDescent="0.25">
      <c r="A2" s="95"/>
    </row>
    <row r="3" spans="1:3" s="21" customFormat="1" ht="15" x14ac:dyDescent="0.25">
      <c r="A3" s="95"/>
    </row>
    <row r="4" spans="1:3" s="21" customFormat="1" ht="15" x14ac:dyDescent="0.25">
      <c r="A4" s="95"/>
      <c r="C4" s="96"/>
    </row>
    <row r="5" spans="1:3" ht="25.5" customHeight="1" x14ac:dyDescent="0.2">
      <c r="A5" s="256" t="s">
        <v>1295</v>
      </c>
      <c r="B5" s="257"/>
      <c r="C5" s="258"/>
    </row>
    <row r="6" spans="1:3" x14ac:dyDescent="0.2">
      <c r="A6" s="265"/>
      <c r="B6" s="266"/>
      <c r="C6" s="40" t="s">
        <v>635</v>
      </c>
    </row>
    <row r="7" spans="1:3" ht="21" x14ac:dyDescent="0.2">
      <c r="A7" s="15" t="s">
        <v>621</v>
      </c>
      <c r="B7" s="42" t="s">
        <v>698</v>
      </c>
      <c r="C7" s="42" t="s">
        <v>1437</v>
      </c>
    </row>
    <row r="8" spans="1:3" x14ac:dyDescent="0.2">
      <c r="A8" s="15" t="s">
        <v>679</v>
      </c>
      <c r="B8" s="42" t="s">
        <v>699</v>
      </c>
      <c r="C8" s="42" t="s">
        <v>1438</v>
      </c>
    </row>
    <row r="9" spans="1:3" ht="21" x14ac:dyDescent="0.2">
      <c r="A9" s="15" t="s">
        <v>686</v>
      </c>
      <c r="B9" s="42" t="s">
        <v>700</v>
      </c>
      <c r="C9" s="42" t="s">
        <v>1439</v>
      </c>
    </row>
    <row r="10" spans="1:3" ht="21" x14ac:dyDescent="0.2">
      <c r="A10" s="15" t="s">
        <v>624</v>
      </c>
      <c r="B10" s="42" t="s">
        <v>701</v>
      </c>
      <c r="C10" s="42" t="s">
        <v>1440</v>
      </c>
    </row>
    <row r="11" spans="1:3" ht="21" x14ac:dyDescent="0.2">
      <c r="A11" s="15" t="s">
        <v>625</v>
      </c>
      <c r="B11" s="42" t="s">
        <v>702</v>
      </c>
      <c r="C11" s="42" t="s">
        <v>1441</v>
      </c>
    </row>
    <row r="12" spans="1:3" ht="21" x14ac:dyDescent="0.2">
      <c r="A12" s="15" t="s">
        <v>626</v>
      </c>
      <c r="B12" s="42" t="s">
        <v>703</v>
      </c>
      <c r="C12" s="42" t="s">
        <v>1442</v>
      </c>
    </row>
    <row r="13" spans="1:3" ht="21" x14ac:dyDescent="0.2">
      <c r="A13" s="15" t="s">
        <v>627</v>
      </c>
      <c r="B13" s="42" t="s">
        <v>704</v>
      </c>
      <c r="C13" s="42" t="s">
        <v>1443</v>
      </c>
    </row>
  </sheetData>
  <mergeCells count="2">
    <mergeCell ref="A6:B6"/>
    <mergeCell ref="A5:C5"/>
  </mergeCells>
  <hyperlinks>
    <hyperlink ref="A1" location="Forside!A1" display="Tilbage til forside" xr:uid="{18906377-142C-4E2C-B0EC-1B4AA2E69B32}"/>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70CD4-C7CE-4F8E-B607-36FA8DAB1482}">
  <dimension ref="A1:G44"/>
  <sheetViews>
    <sheetView workbookViewId="0"/>
  </sheetViews>
  <sheetFormatPr defaultRowHeight="14.25" x14ac:dyDescent="0.2"/>
  <cols>
    <col min="1" max="1" width="9.140625" style="19" customWidth="1"/>
    <col min="2" max="2" width="93" style="19" customWidth="1"/>
    <col min="3" max="6" width="21" style="20" customWidth="1"/>
    <col min="7" max="7" width="19.140625" style="19" customWidth="1"/>
    <col min="8" max="16384" width="9.140625" style="19"/>
  </cols>
  <sheetData>
    <row r="1" spans="1:7" s="21" customFormat="1" ht="15" x14ac:dyDescent="0.25">
      <c r="A1" s="95" t="s">
        <v>1069</v>
      </c>
      <c r="C1" s="124"/>
      <c r="D1" s="124"/>
      <c r="E1" s="124"/>
      <c r="F1" s="124"/>
    </row>
    <row r="2" spans="1:7" s="21" customFormat="1" ht="15" x14ac:dyDescent="0.25">
      <c r="A2" s="95"/>
    </row>
    <row r="3" spans="1:7" s="21" customFormat="1" ht="15" x14ac:dyDescent="0.25">
      <c r="A3" s="95"/>
    </row>
    <row r="4" spans="1:7" s="21" customFormat="1" ht="15" x14ac:dyDescent="0.25">
      <c r="A4" s="95"/>
      <c r="C4" s="96"/>
    </row>
    <row r="5" spans="1:7" ht="25.5" customHeight="1" x14ac:dyDescent="0.2">
      <c r="A5" s="256" t="s">
        <v>685</v>
      </c>
      <c r="B5" s="257"/>
      <c r="C5" s="257"/>
      <c r="D5" s="257"/>
      <c r="E5" s="257"/>
      <c r="F5" s="257"/>
      <c r="G5" s="258"/>
    </row>
    <row r="6" spans="1:7" ht="15" customHeight="1" x14ac:dyDescent="0.2">
      <c r="A6" s="261" t="s">
        <v>224</v>
      </c>
      <c r="B6" s="262"/>
      <c r="C6" s="265" t="s">
        <v>582</v>
      </c>
      <c r="D6" s="317"/>
      <c r="E6" s="317"/>
      <c r="F6" s="266"/>
      <c r="G6" s="318" t="s">
        <v>583</v>
      </c>
    </row>
    <row r="7" spans="1:7" x14ac:dyDescent="0.2">
      <c r="A7" s="263"/>
      <c r="B7" s="264"/>
      <c r="C7" s="48" t="s">
        <v>584</v>
      </c>
      <c r="D7" s="48" t="s">
        <v>585</v>
      </c>
      <c r="E7" s="73" t="s">
        <v>586</v>
      </c>
      <c r="F7" s="48" t="s">
        <v>587</v>
      </c>
      <c r="G7" s="319"/>
    </row>
    <row r="8" spans="1:7" x14ac:dyDescent="0.2">
      <c r="A8" s="253" t="s">
        <v>588</v>
      </c>
      <c r="B8" s="254"/>
      <c r="C8" s="254"/>
      <c r="D8" s="254"/>
      <c r="E8" s="254"/>
      <c r="F8" s="254"/>
      <c r="G8" s="255"/>
    </row>
    <row r="9" spans="1:7" x14ac:dyDescent="0.2">
      <c r="A9" s="15">
        <v>1</v>
      </c>
      <c r="B9" s="16" t="s">
        <v>589</v>
      </c>
      <c r="C9" s="123">
        <v>2857338</v>
      </c>
      <c r="D9" s="123" t="s">
        <v>1650</v>
      </c>
      <c r="E9" s="123" t="s">
        <v>1650</v>
      </c>
      <c r="F9" s="123">
        <v>100000</v>
      </c>
      <c r="G9" s="123">
        <v>2957338</v>
      </c>
    </row>
    <row r="10" spans="1:7" x14ac:dyDescent="0.2">
      <c r="A10" s="43">
        <v>2</v>
      </c>
      <c r="B10" s="37" t="s">
        <v>189</v>
      </c>
      <c r="C10" s="144">
        <v>2857338</v>
      </c>
      <c r="D10" s="144" t="s">
        <v>1650</v>
      </c>
      <c r="E10" s="144" t="s">
        <v>1650</v>
      </c>
      <c r="F10" s="126">
        <v>100000</v>
      </c>
      <c r="G10" s="126">
        <v>2957338</v>
      </c>
    </row>
    <row r="11" spans="1:7" x14ac:dyDescent="0.2">
      <c r="A11" s="43">
        <v>3</v>
      </c>
      <c r="B11" s="37" t="s">
        <v>590</v>
      </c>
      <c r="C11" s="49"/>
      <c r="D11" s="126" t="s">
        <v>1650</v>
      </c>
      <c r="E11" s="126" t="s">
        <v>1650</v>
      </c>
      <c r="F11" s="126" t="s">
        <v>1650</v>
      </c>
      <c r="G11" s="126" t="s">
        <v>1650</v>
      </c>
    </row>
    <row r="12" spans="1:7" x14ac:dyDescent="0.2">
      <c r="A12" s="15">
        <v>4</v>
      </c>
      <c r="B12" s="16" t="s">
        <v>591</v>
      </c>
      <c r="C12" s="49"/>
      <c r="D12" s="123">
        <v>24111385</v>
      </c>
      <c r="E12" s="123">
        <v>49766</v>
      </c>
      <c r="F12" s="123">
        <v>1275694</v>
      </c>
      <c r="G12" s="123">
        <v>24074740</v>
      </c>
    </row>
    <row r="13" spans="1:7" x14ac:dyDescent="0.2">
      <c r="A13" s="43">
        <v>5</v>
      </c>
      <c r="B13" s="37" t="s">
        <v>556</v>
      </c>
      <c r="C13" s="49"/>
      <c r="D13" s="126">
        <v>21031563</v>
      </c>
      <c r="E13" s="126">
        <v>48633</v>
      </c>
      <c r="F13" s="126">
        <v>1194359</v>
      </c>
      <c r="G13" s="126">
        <v>21220546</v>
      </c>
    </row>
    <row r="14" spans="1:7" x14ac:dyDescent="0.2">
      <c r="A14" s="43">
        <v>6</v>
      </c>
      <c r="B14" s="37" t="s">
        <v>557</v>
      </c>
      <c r="C14" s="49"/>
      <c r="D14" s="126">
        <v>3079822</v>
      </c>
      <c r="E14" s="126">
        <v>1133</v>
      </c>
      <c r="F14" s="126">
        <v>81335</v>
      </c>
      <c r="G14" s="126">
        <v>2854194</v>
      </c>
    </row>
    <row r="15" spans="1:7" x14ac:dyDescent="0.2">
      <c r="A15" s="15">
        <v>7</v>
      </c>
      <c r="B15" s="16" t="s">
        <v>592</v>
      </c>
      <c r="C15" s="49"/>
      <c r="D15" s="123">
        <v>3275480</v>
      </c>
      <c r="E15" s="123">
        <v>3048</v>
      </c>
      <c r="F15" s="123">
        <v>32686</v>
      </c>
      <c r="G15" s="123">
        <v>1430038</v>
      </c>
    </row>
    <row r="16" spans="1:7" x14ac:dyDescent="0.2">
      <c r="A16" s="43">
        <v>8</v>
      </c>
      <c r="B16" s="37" t="s">
        <v>593</v>
      </c>
      <c r="C16" s="49"/>
      <c r="D16" s="126" t="s">
        <v>1650</v>
      </c>
      <c r="E16" s="126" t="s">
        <v>1650</v>
      </c>
      <c r="F16" s="126" t="s">
        <v>1650</v>
      </c>
      <c r="G16" s="126" t="s">
        <v>1650</v>
      </c>
    </row>
    <row r="17" spans="1:7" x14ac:dyDescent="0.2">
      <c r="A17" s="43">
        <v>9</v>
      </c>
      <c r="B17" s="37" t="s">
        <v>594</v>
      </c>
      <c r="C17" s="49"/>
      <c r="D17" s="126">
        <v>3275480</v>
      </c>
      <c r="E17" s="126">
        <v>3048</v>
      </c>
      <c r="F17" s="126">
        <v>32686</v>
      </c>
      <c r="G17" s="126">
        <v>1430038</v>
      </c>
    </row>
    <row r="18" spans="1:7" x14ac:dyDescent="0.2">
      <c r="A18" s="15">
        <v>10</v>
      </c>
      <c r="B18" s="16" t="s">
        <v>595</v>
      </c>
      <c r="C18" s="49"/>
      <c r="D18" s="123" t="s">
        <v>1650</v>
      </c>
      <c r="E18" s="123" t="s">
        <v>1650</v>
      </c>
      <c r="F18" s="123" t="s">
        <v>1650</v>
      </c>
      <c r="G18" s="123" t="s">
        <v>1650</v>
      </c>
    </row>
    <row r="19" spans="1:7" x14ac:dyDescent="0.2">
      <c r="A19" s="15">
        <v>11</v>
      </c>
      <c r="B19" s="16" t="s">
        <v>596</v>
      </c>
      <c r="C19" s="123" t="s">
        <v>1650</v>
      </c>
      <c r="D19" s="123">
        <v>738668</v>
      </c>
      <c r="E19" s="140">
        <v>6</v>
      </c>
      <c r="F19" s="123">
        <v>799502</v>
      </c>
      <c r="G19" s="123">
        <v>799505</v>
      </c>
    </row>
    <row r="20" spans="1:7" x14ac:dyDescent="0.2">
      <c r="A20" s="43">
        <v>12</v>
      </c>
      <c r="B20" s="37" t="s">
        <v>597</v>
      </c>
      <c r="C20" s="126" t="s">
        <v>1650</v>
      </c>
      <c r="D20" s="49"/>
      <c r="E20" s="49"/>
      <c r="F20" s="49"/>
      <c r="G20" s="49"/>
    </row>
    <row r="21" spans="1:7" x14ac:dyDescent="0.2">
      <c r="A21" s="43">
        <v>13</v>
      </c>
      <c r="B21" s="37" t="s">
        <v>598</v>
      </c>
      <c r="C21" s="49"/>
      <c r="D21" s="126">
        <v>738668</v>
      </c>
      <c r="E21" s="140">
        <v>6</v>
      </c>
      <c r="F21" s="126">
        <v>799502</v>
      </c>
      <c r="G21" s="126">
        <v>799505</v>
      </c>
    </row>
    <row r="22" spans="1:7" s="29" customFormat="1" x14ac:dyDescent="0.2">
      <c r="A22" s="27">
        <v>14</v>
      </c>
      <c r="B22" s="28" t="s">
        <v>599</v>
      </c>
      <c r="C22" s="49"/>
      <c r="D22" s="49"/>
      <c r="E22" s="49"/>
      <c r="F22" s="49"/>
      <c r="G22" s="125">
        <v>29261622</v>
      </c>
    </row>
    <row r="23" spans="1:7" x14ac:dyDescent="0.2">
      <c r="A23" s="253" t="s">
        <v>600</v>
      </c>
      <c r="B23" s="254"/>
      <c r="C23" s="254"/>
      <c r="D23" s="254"/>
      <c r="E23" s="254"/>
      <c r="F23" s="254"/>
      <c r="G23" s="255"/>
    </row>
    <row r="24" spans="1:7" x14ac:dyDescent="0.2">
      <c r="A24" s="15">
        <v>15</v>
      </c>
      <c r="B24" s="16" t="s">
        <v>554</v>
      </c>
      <c r="C24" s="49"/>
      <c r="D24" s="49"/>
      <c r="E24" s="49"/>
      <c r="F24" s="49"/>
      <c r="G24" s="123">
        <v>126644</v>
      </c>
    </row>
    <row r="25" spans="1:7" x14ac:dyDescent="0.2">
      <c r="A25" s="15" t="s">
        <v>425</v>
      </c>
      <c r="B25" s="16" t="s">
        <v>601</v>
      </c>
      <c r="C25" s="49"/>
      <c r="D25" s="123" t="s">
        <v>1650</v>
      </c>
      <c r="E25" s="123" t="s">
        <v>1650</v>
      </c>
      <c r="F25" s="123" t="s">
        <v>1650</v>
      </c>
      <c r="G25" s="123" t="s">
        <v>1650</v>
      </c>
    </row>
    <row r="26" spans="1:7" x14ac:dyDescent="0.2">
      <c r="A26" s="15">
        <v>16</v>
      </c>
      <c r="B26" s="16" t="s">
        <v>602</v>
      </c>
      <c r="C26" s="49"/>
      <c r="D26" s="123" t="s">
        <v>1650</v>
      </c>
      <c r="E26" s="123" t="s">
        <v>1650</v>
      </c>
      <c r="F26" s="123" t="s">
        <v>1650</v>
      </c>
      <c r="G26" s="123" t="s">
        <v>1650</v>
      </c>
    </row>
    <row r="27" spans="1:7" x14ac:dyDescent="0.2">
      <c r="A27" s="15">
        <v>17</v>
      </c>
      <c r="B27" s="16" t="s">
        <v>603</v>
      </c>
      <c r="C27" s="49"/>
      <c r="D27" s="123">
        <v>1350481</v>
      </c>
      <c r="E27" s="123">
        <v>937261</v>
      </c>
      <c r="F27" s="123">
        <v>15829679</v>
      </c>
      <c r="G27" s="123">
        <v>14238785</v>
      </c>
    </row>
    <row r="28" spans="1:7" ht="21" x14ac:dyDescent="0.2">
      <c r="A28" s="43">
        <v>18</v>
      </c>
      <c r="B28" s="37" t="s">
        <v>604</v>
      </c>
      <c r="C28" s="49"/>
      <c r="D28" s="126" t="s">
        <v>1650</v>
      </c>
      <c r="E28" s="126" t="s">
        <v>1650</v>
      </c>
      <c r="F28" s="126" t="s">
        <v>1650</v>
      </c>
      <c r="G28" s="126" t="s">
        <v>1650</v>
      </c>
    </row>
    <row r="29" spans="1:7" ht="21" x14ac:dyDescent="0.2">
      <c r="A29" s="43">
        <v>19</v>
      </c>
      <c r="B29" s="37" t="s">
        <v>605</v>
      </c>
      <c r="C29" s="49"/>
      <c r="D29" s="126">
        <v>17475</v>
      </c>
      <c r="E29" s="126">
        <v>97466</v>
      </c>
      <c r="F29" s="126">
        <v>487788</v>
      </c>
      <c r="G29" s="126">
        <v>538268</v>
      </c>
    </row>
    <row r="30" spans="1:7" ht="21" x14ac:dyDescent="0.2">
      <c r="A30" s="43">
        <v>20</v>
      </c>
      <c r="B30" s="37" t="s">
        <v>606</v>
      </c>
      <c r="C30" s="49"/>
      <c r="D30" s="126">
        <v>1040638</v>
      </c>
      <c r="E30" s="126">
        <v>780111</v>
      </c>
      <c r="F30" s="126">
        <v>13696967</v>
      </c>
      <c r="G30" s="126">
        <v>13384331</v>
      </c>
    </row>
    <row r="31" spans="1:7" x14ac:dyDescent="0.2">
      <c r="A31" s="43">
        <v>21</v>
      </c>
      <c r="B31" s="50" t="s">
        <v>705</v>
      </c>
      <c r="C31" s="49"/>
      <c r="D31" s="126">
        <v>25900</v>
      </c>
      <c r="E31" s="126">
        <v>24365</v>
      </c>
      <c r="F31" s="126">
        <v>1821694</v>
      </c>
      <c r="G31" s="126">
        <v>1493780</v>
      </c>
    </row>
    <row r="32" spans="1:7" x14ac:dyDescent="0.2">
      <c r="A32" s="43">
        <v>22</v>
      </c>
      <c r="B32" s="37" t="s">
        <v>607</v>
      </c>
      <c r="C32" s="49"/>
      <c r="D32" s="126">
        <v>59738</v>
      </c>
      <c r="E32" s="126">
        <v>59609</v>
      </c>
      <c r="F32" s="126">
        <v>1435055</v>
      </c>
      <c r="G32" s="126" t="s">
        <v>1650</v>
      </c>
    </row>
    <row r="33" spans="1:7" x14ac:dyDescent="0.2">
      <c r="A33" s="43">
        <v>23</v>
      </c>
      <c r="B33" s="50" t="s">
        <v>705</v>
      </c>
      <c r="C33" s="49"/>
      <c r="D33" s="126">
        <v>12841</v>
      </c>
      <c r="E33" s="126">
        <v>12871</v>
      </c>
      <c r="F33" s="126">
        <v>417985</v>
      </c>
      <c r="G33" s="126" t="s">
        <v>1650</v>
      </c>
    </row>
    <row r="34" spans="1:7" ht="21" x14ac:dyDescent="0.2">
      <c r="A34" s="43">
        <v>24</v>
      </c>
      <c r="B34" s="37" t="s">
        <v>608</v>
      </c>
      <c r="C34" s="49"/>
      <c r="D34" s="126">
        <v>232630</v>
      </c>
      <c r="E34" s="126">
        <v>75</v>
      </c>
      <c r="F34" s="126">
        <v>209869</v>
      </c>
      <c r="G34" s="126">
        <v>316186</v>
      </c>
    </row>
    <row r="35" spans="1:7" x14ac:dyDescent="0.2">
      <c r="A35" s="15">
        <v>25</v>
      </c>
      <c r="B35" s="16" t="s">
        <v>609</v>
      </c>
      <c r="C35" s="49"/>
      <c r="D35" s="123" t="s">
        <v>1650</v>
      </c>
      <c r="E35" s="123" t="s">
        <v>1650</v>
      </c>
      <c r="F35" s="123" t="s">
        <v>1650</v>
      </c>
      <c r="G35" s="123" t="s">
        <v>1650</v>
      </c>
    </row>
    <row r="36" spans="1:7" x14ac:dyDescent="0.2">
      <c r="A36" s="15">
        <v>26</v>
      </c>
      <c r="B36" s="16" t="s">
        <v>610</v>
      </c>
      <c r="C36" s="123" t="s">
        <v>1650</v>
      </c>
      <c r="D36" s="123" t="s">
        <v>1650</v>
      </c>
      <c r="E36" s="123" t="s">
        <v>1650</v>
      </c>
      <c r="F36" s="123" t="s">
        <v>1650</v>
      </c>
      <c r="G36" s="123" t="s">
        <v>1650</v>
      </c>
    </row>
    <row r="37" spans="1:7" x14ac:dyDescent="0.2">
      <c r="A37" s="43">
        <v>27</v>
      </c>
      <c r="B37" s="37" t="s">
        <v>611</v>
      </c>
      <c r="C37" s="49"/>
      <c r="D37" s="49"/>
      <c r="E37" s="49"/>
      <c r="F37" s="126" t="s">
        <v>1650</v>
      </c>
      <c r="G37" s="126" t="s">
        <v>1650</v>
      </c>
    </row>
    <row r="38" spans="1:7" x14ac:dyDescent="0.2">
      <c r="A38" s="43">
        <v>28</v>
      </c>
      <c r="B38" s="37" t="s">
        <v>612</v>
      </c>
      <c r="C38" s="49"/>
      <c r="D38" s="126" t="s">
        <v>1650</v>
      </c>
      <c r="E38" s="126" t="s">
        <v>1650</v>
      </c>
      <c r="F38" s="126" t="s">
        <v>1650</v>
      </c>
      <c r="G38" s="126" t="s">
        <v>1650</v>
      </c>
    </row>
    <row r="39" spans="1:7" s="29" customFormat="1" x14ac:dyDescent="0.2">
      <c r="A39" s="43">
        <v>29</v>
      </c>
      <c r="B39" s="37" t="s">
        <v>613</v>
      </c>
      <c r="C39" s="49"/>
      <c r="D39" s="126">
        <v>9572</v>
      </c>
      <c r="E39" s="126" t="s">
        <v>1650</v>
      </c>
      <c r="F39" s="126" t="s">
        <v>1650</v>
      </c>
      <c r="G39" s="126">
        <v>9572</v>
      </c>
    </row>
    <row r="40" spans="1:7" x14ac:dyDescent="0.2">
      <c r="A40" s="43">
        <v>30</v>
      </c>
      <c r="B40" s="37" t="s">
        <v>614</v>
      </c>
      <c r="C40" s="49"/>
      <c r="D40" s="126" t="s">
        <v>1650</v>
      </c>
      <c r="E40" s="126" t="s">
        <v>1650</v>
      </c>
      <c r="F40" s="126" t="s">
        <v>1650</v>
      </c>
      <c r="G40" s="126" t="s">
        <v>1650</v>
      </c>
    </row>
    <row r="41" spans="1:7" x14ac:dyDescent="0.2">
      <c r="A41" s="43">
        <v>31</v>
      </c>
      <c r="B41" s="37" t="s">
        <v>615</v>
      </c>
      <c r="C41" s="49"/>
      <c r="D41" s="126">
        <v>12321</v>
      </c>
      <c r="E41" s="126">
        <v>8456</v>
      </c>
      <c r="F41" s="126">
        <v>711296</v>
      </c>
      <c r="G41" s="126">
        <v>728697</v>
      </c>
    </row>
    <row r="42" spans="1:7" x14ac:dyDescent="0.2">
      <c r="A42" s="43">
        <v>32</v>
      </c>
      <c r="B42" s="37" t="s">
        <v>616</v>
      </c>
      <c r="C42" s="49"/>
      <c r="D42" s="126">
        <v>2319113</v>
      </c>
      <c r="E42" s="126">
        <v>506629</v>
      </c>
      <c r="F42" s="126">
        <v>5430381</v>
      </c>
      <c r="G42" s="126">
        <v>417268</v>
      </c>
    </row>
    <row r="43" spans="1:7" x14ac:dyDescent="0.2">
      <c r="A43" s="27">
        <v>33</v>
      </c>
      <c r="B43" s="28" t="s">
        <v>182</v>
      </c>
      <c r="C43" s="49"/>
      <c r="D43" s="49"/>
      <c r="E43" s="49"/>
      <c r="F43" s="49"/>
      <c r="G43" s="125">
        <v>15520965</v>
      </c>
    </row>
    <row r="44" spans="1:7" x14ac:dyDescent="0.2">
      <c r="A44" s="27">
        <v>34</v>
      </c>
      <c r="B44" s="28" t="s">
        <v>1167</v>
      </c>
      <c r="C44" s="49"/>
      <c r="D44" s="49"/>
      <c r="E44" s="49"/>
      <c r="F44" s="49"/>
      <c r="G44" s="157">
        <v>1.8853</v>
      </c>
    </row>
  </sheetData>
  <mergeCells count="6">
    <mergeCell ref="A23:G23"/>
    <mergeCell ref="A5:G5"/>
    <mergeCell ref="C6:F6"/>
    <mergeCell ref="G6:G7"/>
    <mergeCell ref="A6:B7"/>
    <mergeCell ref="A8:G8"/>
  </mergeCells>
  <hyperlinks>
    <hyperlink ref="A1" location="Forside!A1" display="Tilbage til forside" xr:uid="{1D789296-75D5-4FD7-B432-666101B28EEC}"/>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55B30-96CC-4F39-92E7-06A0FC1A4ED0}">
  <dimension ref="A1:C10"/>
  <sheetViews>
    <sheetView workbookViewId="0"/>
  </sheetViews>
  <sheetFormatPr defaultRowHeight="14.25" x14ac:dyDescent="0.2"/>
  <cols>
    <col min="1" max="1" width="9.140625" style="19"/>
    <col min="2" max="2" width="94.85546875" style="19" customWidth="1"/>
    <col min="3" max="3" width="94.85546875" style="97" customWidth="1"/>
    <col min="4" max="16384" width="9.140625" style="19"/>
  </cols>
  <sheetData>
    <row r="1" spans="1:3" s="21" customFormat="1" ht="15" x14ac:dyDescent="0.25">
      <c r="A1" s="95" t="s">
        <v>1069</v>
      </c>
      <c r="C1" s="96"/>
    </row>
    <row r="2" spans="1:3" s="21" customFormat="1" ht="15" x14ac:dyDescent="0.25">
      <c r="A2" s="95"/>
    </row>
    <row r="3" spans="1:3" s="21" customFormat="1" ht="15" x14ac:dyDescent="0.25">
      <c r="A3" s="95"/>
    </row>
    <row r="4" spans="1:3" s="21" customFormat="1" ht="15" x14ac:dyDescent="0.25">
      <c r="A4" s="95"/>
      <c r="C4" s="96"/>
    </row>
    <row r="5" spans="1:3" ht="25.5" customHeight="1" x14ac:dyDescent="0.2">
      <c r="A5" s="256" t="s">
        <v>713</v>
      </c>
      <c r="B5" s="257"/>
      <c r="C5" s="258"/>
    </row>
    <row r="6" spans="1:3" x14ac:dyDescent="0.2">
      <c r="A6" s="265"/>
      <c r="B6" s="266"/>
      <c r="C6" s="40" t="s">
        <v>635</v>
      </c>
    </row>
    <row r="7" spans="1:3" ht="21" x14ac:dyDescent="0.2">
      <c r="A7" s="15" t="s">
        <v>621</v>
      </c>
      <c r="B7" s="16" t="s">
        <v>706</v>
      </c>
      <c r="C7" s="16" t="s">
        <v>1324</v>
      </c>
    </row>
    <row r="8" spans="1:3" ht="31.5" x14ac:dyDescent="0.2">
      <c r="A8" s="15" t="s">
        <v>679</v>
      </c>
      <c r="B8" s="16" t="s">
        <v>707</v>
      </c>
      <c r="C8" s="108" t="s">
        <v>1358</v>
      </c>
    </row>
    <row r="9" spans="1:3" ht="21" x14ac:dyDescent="0.2">
      <c r="A9" s="15" t="s">
        <v>686</v>
      </c>
      <c r="B9" s="16" t="s">
        <v>708</v>
      </c>
      <c r="C9" s="16" t="s">
        <v>1325</v>
      </c>
    </row>
    <row r="10" spans="1:3" ht="31.5" x14ac:dyDescent="0.2">
      <c r="A10" s="15" t="s">
        <v>624</v>
      </c>
      <c r="B10" s="16" t="s">
        <v>709</v>
      </c>
      <c r="C10" s="106" t="s">
        <v>1114</v>
      </c>
    </row>
  </sheetData>
  <mergeCells count="2">
    <mergeCell ref="A6:B6"/>
    <mergeCell ref="A5:C5"/>
  </mergeCells>
  <hyperlinks>
    <hyperlink ref="A1" location="Forside!A1" display="Tilbage til forside" xr:uid="{4B9F2AC6-08B0-4D4B-883B-ECA744B93CAB}"/>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B506A-4459-4EE1-A7DB-3F359697219D}">
  <dimension ref="A1:C10"/>
  <sheetViews>
    <sheetView zoomScaleNormal="100" workbookViewId="0"/>
  </sheetViews>
  <sheetFormatPr defaultRowHeight="14.25" x14ac:dyDescent="0.2"/>
  <cols>
    <col min="1" max="1" width="9.140625" style="19"/>
    <col min="2" max="2" width="94.85546875" style="19" customWidth="1"/>
    <col min="3" max="3" width="94.85546875" style="97" customWidth="1"/>
    <col min="4" max="16384" width="9.140625" style="19"/>
  </cols>
  <sheetData>
    <row r="1" spans="1:3" s="21" customFormat="1" ht="15" x14ac:dyDescent="0.25">
      <c r="A1" s="95" t="s">
        <v>1069</v>
      </c>
      <c r="C1" s="96"/>
    </row>
    <row r="2" spans="1:3" s="21" customFormat="1" ht="15" x14ac:dyDescent="0.25">
      <c r="A2" s="95"/>
    </row>
    <row r="3" spans="1:3" s="21" customFormat="1" ht="15" x14ac:dyDescent="0.25">
      <c r="A3" s="95"/>
    </row>
    <row r="4" spans="1:3" s="21" customFormat="1" ht="15" x14ac:dyDescent="0.25">
      <c r="A4" s="95"/>
      <c r="C4" s="96"/>
    </row>
    <row r="5" spans="1:3" ht="25.5" customHeight="1" x14ac:dyDescent="0.2">
      <c r="A5" s="256" t="s">
        <v>714</v>
      </c>
      <c r="B5" s="257"/>
      <c r="C5" s="258"/>
    </row>
    <row r="6" spans="1:3" x14ac:dyDescent="0.2">
      <c r="A6" s="265"/>
      <c r="B6" s="266"/>
      <c r="C6" s="40" t="s">
        <v>635</v>
      </c>
    </row>
    <row r="7" spans="1:3" ht="42" x14ac:dyDescent="0.2">
      <c r="A7" s="15" t="s">
        <v>621</v>
      </c>
      <c r="B7" s="16" t="s">
        <v>1283</v>
      </c>
      <c r="C7" s="16" t="s">
        <v>1334</v>
      </c>
    </row>
    <row r="8" spans="1:3" ht="21" x14ac:dyDescent="0.2">
      <c r="A8" s="15" t="s">
        <v>679</v>
      </c>
      <c r="B8" s="42" t="s">
        <v>710</v>
      </c>
      <c r="C8" s="16" t="s">
        <v>1445</v>
      </c>
    </row>
    <row r="9" spans="1:3" ht="21" x14ac:dyDescent="0.2">
      <c r="A9" s="15" t="s">
        <v>686</v>
      </c>
      <c r="B9" s="42" t="s">
        <v>711</v>
      </c>
      <c r="C9" s="16" t="s">
        <v>1335</v>
      </c>
    </row>
    <row r="10" spans="1:3" ht="42" x14ac:dyDescent="0.2">
      <c r="A10" s="15" t="s">
        <v>624</v>
      </c>
      <c r="B10" s="42" t="s">
        <v>712</v>
      </c>
      <c r="C10" s="42" t="s">
        <v>1446</v>
      </c>
    </row>
  </sheetData>
  <mergeCells count="2">
    <mergeCell ref="A6:B6"/>
    <mergeCell ref="A5:C5"/>
  </mergeCells>
  <hyperlinks>
    <hyperlink ref="A1" location="Forside!A1" display="Tilbage til forside" xr:uid="{BAD11CB6-9633-4B8E-9A48-DCF7BB1C0A8B}"/>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ED09E-3294-44ED-B6D5-2925D01EF2D3}">
  <dimension ref="A1:R31"/>
  <sheetViews>
    <sheetView workbookViewId="0"/>
  </sheetViews>
  <sheetFormatPr defaultRowHeight="14.25" x14ac:dyDescent="0.2"/>
  <cols>
    <col min="1" max="1" width="9.140625" style="19" customWidth="1"/>
    <col min="2" max="2" width="58.28515625" style="19" customWidth="1"/>
    <col min="3" max="3" width="11.85546875" style="19" customWidth="1"/>
    <col min="4" max="5" width="12.42578125" style="19" bestFit="1" customWidth="1"/>
    <col min="6" max="6" width="12" style="19" customWidth="1"/>
    <col min="7" max="8" width="12.42578125" style="19" bestFit="1" customWidth="1"/>
    <col min="9" max="9" width="11.5703125" style="19" customWidth="1"/>
    <col min="10" max="11" width="12.42578125" style="19" bestFit="1" customWidth="1"/>
    <col min="12" max="12" width="11.28515625" style="19" customWidth="1"/>
    <col min="13" max="14" width="12.42578125" style="19" bestFit="1" customWidth="1"/>
    <col min="15" max="15" width="22.28515625" style="19" bestFit="1" customWidth="1"/>
    <col min="16" max="16" width="19.5703125" style="19" bestFit="1" customWidth="1"/>
    <col min="17" max="17" width="30.140625" style="19" bestFit="1" customWidth="1"/>
    <col min="18" max="16384" width="9.140625" style="19"/>
  </cols>
  <sheetData>
    <row r="1" spans="1:18" s="21" customFormat="1" ht="15" x14ac:dyDescent="0.25">
      <c r="A1" s="95" t="s">
        <v>1069</v>
      </c>
    </row>
    <row r="2" spans="1:18" s="21" customFormat="1" ht="15" x14ac:dyDescent="0.25">
      <c r="A2" s="95"/>
    </row>
    <row r="3" spans="1:18" s="21" customFormat="1" ht="15" x14ac:dyDescent="0.25">
      <c r="A3" s="95"/>
    </row>
    <row r="4" spans="1:18" s="21" customFormat="1" ht="15" x14ac:dyDescent="0.25">
      <c r="A4" s="95"/>
      <c r="C4" s="96"/>
    </row>
    <row r="5" spans="1:18" ht="25.5" customHeight="1" x14ac:dyDescent="0.2">
      <c r="A5" s="256" t="s">
        <v>751</v>
      </c>
      <c r="B5" s="257"/>
      <c r="C5" s="257"/>
      <c r="D5" s="257"/>
      <c r="E5" s="257"/>
      <c r="F5" s="257"/>
      <c r="G5" s="257"/>
      <c r="H5" s="257"/>
      <c r="I5" s="257"/>
      <c r="J5" s="257"/>
      <c r="K5" s="257"/>
      <c r="L5" s="257"/>
      <c r="M5" s="257"/>
      <c r="N5" s="257"/>
      <c r="O5" s="257"/>
      <c r="P5" s="257"/>
      <c r="Q5" s="258"/>
    </row>
    <row r="6" spans="1:18" s="39" customFormat="1" ht="29.25" customHeight="1" x14ac:dyDescent="0.2">
      <c r="A6" s="323" t="s">
        <v>224</v>
      </c>
      <c r="B6" s="324"/>
      <c r="C6" s="330" t="s">
        <v>718</v>
      </c>
      <c r="D6" s="331"/>
      <c r="E6" s="331"/>
      <c r="F6" s="331"/>
      <c r="G6" s="331"/>
      <c r="H6" s="332"/>
      <c r="I6" s="330" t="s">
        <v>719</v>
      </c>
      <c r="J6" s="331"/>
      <c r="K6" s="331"/>
      <c r="L6" s="331"/>
      <c r="M6" s="331"/>
      <c r="N6" s="332"/>
      <c r="O6" s="280" t="s">
        <v>720</v>
      </c>
      <c r="P6" s="273" t="s">
        <v>721</v>
      </c>
      <c r="Q6" s="275"/>
      <c r="R6" s="54"/>
    </row>
    <row r="7" spans="1:18" s="39" customFormat="1" ht="57.75" customHeight="1" x14ac:dyDescent="0.2">
      <c r="A7" s="325"/>
      <c r="B7" s="326"/>
      <c r="C7" s="278" t="s">
        <v>722</v>
      </c>
      <c r="D7" s="329"/>
      <c r="E7" s="329"/>
      <c r="F7" s="278" t="s">
        <v>527</v>
      </c>
      <c r="G7" s="329"/>
      <c r="H7" s="329"/>
      <c r="I7" s="278" t="s">
        <v>723</v>
      </c>
      <c r="J7" s="329"/>
      <c r="K7" s="329"/>
      <c r="L7" s="278" t="s">
        <v>724</v>
      </c>
      <c r="M7" s="329"/>
      <c r="N7" s="329"/>
      <c r="O7" s="320"/>
      <c r="P7" s="278" t="s">
        <v>725</v>
      </c>
      <c r="Q7" s="321" t="s">
        <v>726</v>
      </c>
      <c r="R7" s="54"/>
    </row>
    <row r="8" spans="1:18" x14ac:dyDescent="0.2">
      <c r="A8" s="327"/>
      <c r="B8" s="328"/>
      <c r="C8" s="51"/>
      <c r="D8" s="53" t="s">
        <v>727</v>
      </c>
      <c r="E8" s="53" t="s">
        <v>728</v>
      </c>
      <c r="F8" s="51"/>
      <c r="G8" s="53" t="s">
        <v>728</v>
      </c>
      <c r="H8" s="53" t="s">
        <v>729</v>
      </c>
      <c r="I8" s="51"/>
      <c r="J8" s="53" t="s">
        <v>727</v>
      </c>
      <c r="K8" s="53" t="s">
        <v>728</v>
      </c>
      <c r="L8" s="51"/>
      <c r="M8" s="53" t="s">
        <v>728</v>
      </c>
      <c r="N8" s="53" t="s">
        <v>729</v>
      </c>
      <c r="O8" s="281"/>
      <c r="P8" s="279"/>
      <c r="Q8" s="322"/>
    </row>
    <row r="9" spans="1:18" x14ac:dyDescent="0.2">
      <c r="A9" s="15" t="s">
        <v>730</v>
      </c>
      <c r="B9" s="16" t="s">
        <v>731</v>
      </c>
      <c r="C9" s="146"/>
      <c r="D9" s="146"/>
      <c r="E9" s="146"/>
      <c r="F9" s="146"/>
      <c r="G9" s="146"/>
      <c r="H9" s="146"/>
      <c r="I9" s="146"/>
      <c r="J9" s="146"/>
      <c r="K9" s="146"/>
      <c r="L9" s="146"/>
      <c r="M9" s="146"/>
      <c r="N9" s="146"/>
      <c r="O9" s="146"/>
      <c r="P9" s="146"/>
      <c r="Q9" s="146"/>
      <c r="R9" s="25"/>
    </row>
    <row r="10" spans="1:18" x14ac:dyDescent="0.2">
      <c r="A10" s="15" t="s">
        <v>17</v>
      </c>
      <c r="B10" s="16" t="s">
        <v>732</v>
      </c>
      <c r="C10" s="146"/>
      <c r="D10" s="146"/>
      <c r="E10" s="146"/>
      <c r="F10" s="146"/>
      <c r="G10" s="146"/>
      <c r="H10" s="146"/>
      <c r="I10" s="146"/>
      <c r="J10" s="146"/>
      <c r="K10" s="146"/>
      <c r="L10" s="146"/>
      <c r="M10" s="146"/>
      <c r="N10" s="146"/>
      <c r="O10" s="146"/>
      <c r="P10" s="146"/>
      <c r="Q10" s="146"/>
      <c r="R10" s="25"/>
    </row>
    <row r="11" spans="1:18" x14ac:dyDescent="0.2">
      <c r="A11" s="43" t="s">
        <v>18</v>
      </c>
      <c r="B11" s="37" t="s">
        <v>733</v>
      </c>
      <c r="C11" s="146"/>
      <c r="D11" s="146"/>
      <c r="E11" s="146"/>
      <c r="F11" s="146"/>
      <c r="G11" s="146"/>
      <c r="H11" s="146"/>
      <c r="I11" s="146"/>
      <c r="J11" s="146"/>
      <c r="K11" s="146"/>
      <c r="L11" s="146"/>
      <c r="M11" s="146"/>
      <c r="N11" s="146"/>
      <c r="O11" s="146"/>
      <c r="P11" s="146"/>
      <c r="Q11" s="146"/>
      <c r="R11" s="25"/>
    </row>
    <row r="12" spans="1:18" x14ac:dyDescent="0.2">
      <c r="A12" s="43" t="s">
        <v>19</v>
      </c>
      <c r="B12" s="37" t="s">
        <v>734</v>
      </c>
      <c r="C12" s="173"/>
      <c r="D12" s="173"/>
      <c r="E12" s="173"/>
      <c r="F12" s="173"/>
      <c r="G12" s="173"/>
      <c r="H12" s="173"/>
      <c r="I12" s="173"/>
      <c r="J12" s="173"/>
      <c r="K12" s="173"/>
      <c r="L12" s="173"/>
      <c r="M12" s="173"/>
      <c r="N12" s="173"/>
      <c r="O12" s="173"/>
      <c r="P12" s="173"/>
      <c r="Q12" s="173"/>
      <c r="R12" s="25"/>
    </row>
    <row r="13" spans="1:18" x14ac:dyDescent="0.2">
      <c r="A13" s="43" t="s">
        <v>20</v>
      </c>
      <c r="B13" s="37" t="s">
        <v>735</v>
      </c>
      <c r="C13" s="173"/>
      <c r="D13" s="173"/>
      <c r="E13" s="173"/>
      <c r="F13" s="173"/>
      <c r="G13" s="173"/>
      <c r="H13" s="173"/>
      <c r="I13" s="173"/>
      <c r="J13" s="173"/>
      <c r="K13" s="173"/>
      <c r="L13" s="173"/>
      <c r="M13" s="173"/>
      <c r="N13" s="173"/>
      <c r="O13" s="173"/>
      <c r="P13" s="173"/>
      <c r="Q13" s="173"/>
      <c r="R13" s="25"/>
    </row>
    <row r="14" spans="1:18" x14ac:dyDescent="0.2">
      <c r="A14" s="43" t="s">
        <v>21</v>
      </c>
      <c r="B14" s="37" t="s">
        <v>736</v>
      </c>
      <c r="C14" s="173"/>
      <c r="D14" s="173"/>
      <c r="E14" s="173"/>
      <c r="F14" s="173"/>
      <c r="G14" s="173"/>
      <c r="H14" s="173"/>
      <c r="I14" s="173"/>
      <c r="J14" s="173"/>
      <c r="K14" s="173"/>
      <c r="L14" s="173"/>
      <c r="M14" s="173"/>
      <c r="N14" s="173"/>
      <c r="O14" s="173"/>
      <c r="P14" s="173"/>
      <c r="Q14" s="173"/>
      <c r="R14" s="25"/>
    </row>
    <row r="15" spans="1:18" x14ac:dyDescent="0.2">
      <c r="A15" s="43" t="s">
        <v>22</v>
      </c>
      <c r="B15" s="37" t="s">
        <v>737</v>
      </c>
      <c r="C15" s="173"/>
      <c r="D15" s="173"/>
      <c r="E15" s="173"/>
      <c r="F15" s="173"/>
      <c r="G15" s="173"/>
      <c r="H15" s="173"/>
      <c r="I15" s="173"/>
      <c r="J15" s="173"/>
      <c r="K15" s="173"/>
      <c r="L15" s="173"/>
      <c r="M15" s="173"/>
      <c r="N15" s="173"/>
      <c r="O15" s="173"/>
      <c r="P15" s="173"/>
      <c r="Q15" s="173"/>
      <c r="R15" s="25"/>
    </row>
    <row r="16" spans="1:18" x14ac:dyDescent="0.2">
      <c r="A16" s="43" t="s">
        <v>23</v>
      </c>
      <c r="B16" s="37" t="s">
        <v>738</v>
      </c>
      <c r="C16" s="173"/>
      <c r="D16" s="173"/>
      <c r="E16" s="173"/>
      <c r="F16" s="173"/>
      <c r="G16" s="173"/>
      <c r="H16" s="173"/>
      <c r="I16" s="173"/>
      <c r="J16" s="173"/>
      <c r="K16" s="173"/>
      <c r="L16" s="173"/>
      <c r="M16" s="173"/>
      <c r="N16" s="173"/>
      <c r="O16" s="173"/>
      <c r="P16" s="173"/>
      <c r="Q16" s="173"/>
      <c r="R16" s="25"/>
    </row>
    <row r="17" spans="1:18" x14ac:dyDescent="0.2">
      <c r="A17" s="43" t="s">
        <v>24</v>
      </c>
      <c r="B17" s="37" t="s">
        <v>739</v>
      </c>
      <c r="C17" s="173"/>
      <c r="D17" s="173"/>
      <c r="E17" s="173"/>
      <c r="F17" s="173"/>
      <c r="G17" s="173"/>
      <c r="H17" s="173"/>
      <c r="I17" s="173"/>
      <c r="J17" s="173"/>
      <c r="K17" s="173"/>
      <c r="L17" s="173"/>
      <c r="M17" s="173"/>
      <c r="N17" s="173"/>
      <c r="O17" s="173"/>
      <c r="P17" s="173"/>
      <c r="Q17" s="173"/>
      <c r="R17" s="25"/>
    </row>
    <row r="18" spans="1:18" x14ac:dyDescent="0.2">
      <c r="A18" s="15" t="s">
        <v>25</v>
      </c>
      <c r="B18" s="16" t="s">
        <v>740</v>
      </c>
      <c r="C18" s="146"/>
      <c r="D18" s="146"/>
      <c r="E18" s="146"/>
      <c r="F18" s="146"/>
      <c r="G18" s="146"/>
      <c r="H18" s="146"/>
      <c r="I18" s="146"/>
      <c r="J18" s="146"/>
      <c r="K18" s="146"/>
      <c r="L18" s="146"/>
      <c r="M18" s="146"/>
      <c r="N18" s="146"/>
      <c r="O18" s="146"/>
      <c r="P18" s="146"/>
      <c r="Q18" s="146"/>
      <c r="R18" s="25"/>
    </row>
    <row r="19" spans="1:18" x14ac:dyDescent="0.2">
      <c r="A19" s="43" t="s">
        <v>26</v>
      </c>
      <c r="B19" s="37" t="s">
        <v>733</v>
      </c>
      <c r="C19" s="173"/>
      <c r="D19" s="173"/>
      <c r="E19" s="173"/>
      <c r="F19" s="173"/>
      <c r="G19" s="173"/>
      <c r="H19" s="173"/>
      <c r="I19" s="173"/>
      <c r="J19" s="173"/>
      <c r="K19" s="173"/>
      <c r="L19" s="173"/>
      <c r="M19" s="173"/>
      <c r="N19" s="173"/>
      <c r="O19" s="173"/>
      <c r="P19" s="173"/>
      <c r="Q19" s="173"/>
      <c r="R19" s="25"/>
    </row>
    <row r="20" spans="1:18" x14ac:dyDescent="0.2">
      <c r="A20" s="43" t="s">
        <v>27</v>
      </c>
      <c r="B20" s="37" t="s">
        <v>734</v>
      </c>
      <c r="C20" s="173"/>
      <c r="D20" s="173"/>
      <c r="E20" s="173"/>
      <c r="F20" s="173"/>
      <c r="G20" s="173"/>
      <c r="H20" s="173"/>
      <c r="I20" s="173"/>
      <c r="J20" s="173"/>
      <c r="K20" s="173"/>
      <c r="L20" s="173"/>
      <c r="M20" s="173"/>
      <c r="N20" s="173"/>
      <c r="O20" s="173"/>
      <c r="P20" s="173"/>
      <c r="Q20" s="173"/>
      <c r="R20" s="25"/>
    </row>
    <row r="21" spans="1:18" x14ac:dyDescent="0.2">
      <c r="A21" s="43" t="s">
        <v>28</v>
      </c>
      <c r="B21" s="37" t="s">
        <v>735</v>
      </c>
      <c r="C21" s="173"/>
      <c r="D21" s="173"/>
      <c r="E21" s="173"/>
      <c r="F21" s="173"/>
      <c r="G21" s="173"/>
      <c r="H21" s="173"/>
      <c r="I21" s="173"/>
      <c r="J21" s="173"/>
      <c r="K21" s="173"/>
      <c r="L21" s="173"/>
      <c r="M21" s="173"/>
      <c r="N21" s="173"/>
      <c r="O21" s="173"/>
      <c r="P21" s="173"/>
      <c r="Q21" s="173"/>
      <c r="R21" s="25"/>
    </row>
    <row r="22" spans="1:18" x14ac:dyDescent="0.2">
      <c r="A22" s="43" t="s">
        <v>741</v>
      </c>
      <c r="B22" s="37" t="s">
        <v>736</v>
      </c>
      <c r="C22" s="173"/>
      <c r="D22" s="173"/>
      <c r="E22" s="173"/>
      <c r="F22" s="173"/>
      <c r="G22" s="173"/>
      <c r="H22" s="173"/>
      <c r="I22" s="173"/>
      <c r="J22" s="173"/>
      <c r="K22" s="173"/>
      <c r="L22" s="173"/>
      <c r="M22" s="173"/>
      <c r="N22" s="173"/>
      <c r="O22" s="173"/>
      <c r="P22" s="173"/>
      <c r="Q22" s="173"/>
      <c r="R22" s="25"/>
    </row>
    <row r="23" spans="1:18" x14ac:dyDescent="0.2">
      <c r="A23" s="43" t="s">
        <v>742</v>
      </c>
      <c r="B23" s="37" t="s">
        <v>737</v>
      </c>
      <c r="C23" s="173"/>
      <c r="D23" s="173"/>
      <c r="E23" s="173"/>
      <c r="F23" s="173"/>
      <c r="G23" s="173"/>
      <c r="H23" s="173"/>
      <c r="I23" s="173"/>
      <c r="J23" s="173"/>
      <c r="K23" s="173"/>
      <c r="L23" s="173"/>
      <c r="M23" s="173"/>
      <c r="N23" s="173"/>
      <c r="O23" s="173"/>
      <c r="P23" s="173"/>
      <c r="Q23" s="173"/>
      <c r="R23" s="25"/>
    </row>
    <row r="24" spans="1:18" x14ac:dyDescent="0.2">
      <c r="A24" s="15" t="s">
        <v>743</v>
      </c>
      <c r="B24" s="16" t="s">
        <v>479</v>
      </c>
      <c r="C24" s="146"/>
      <c r="D24" s="146"/>
      <c r="E24" s="146"/>
      <c r="F24" s="146"/>
      <c r="G24" s="146"/>
      <c r="H24" s="146"/>
      <c r="I24" s="146"/>
      <c r="J24" s="146"/>
      <c r="K24" s="146"/>
      <c r="L24" s="146"/>
      <c r="M24" s="146"/>
      <c r="N24" s="146"/>
      <c r="O24" s="61"/>
      <c r="P24" s="146"/>
      <c r="Q24" s="146"/>
      <c r="R24" s="25"/>
    </row>
    <row r="25" spans="1:18" x14ac:dyDescent="0.2">
      <c r="A25" s="43" t="s">
        <v>744</v>
      </c>
      <c r="B25" s="37" t="s">
        <v>733</v>
      </c>
      <c r="C25" s="173"/>
      <c r="D25" s="173"/>
      <c r="E25" s="173"/>
      <c r="F25" s="173"/>
      <c r="G25" s="173"/>
      <c r="H25" s="173"/>
      <c r="I25" s="173"/>
      <c r="J25" s="173"/>
      <c r="K25" s="173"/>
      <c r="L25" s="173"/>
      <c r="M25" s="173"/>
      <c r="N25" s="173"/>
      <c r="O25" s="61"/>
      <c r="P25" s="173"/>
      <c r="Q25" s="173"/>
      <c r="R25" s="25"/>
    </row>
    <row r="26" spans="1:18" x14ac:dyDescent="0.2">
      <c r="A26" s="43" t="s">
        <v>745</v>
      </c>
      <c r="B26" s="37" t="s">
        <v>734</v>
      </c>
      <c r="C26" s="173"/>
      <c r="D26" s="173"/>
      <c r="E26" s="173"/>
      <c r="F26" s="173"/>
      <c r="G26" s="173"/>
      <c r="H26" s="173"/>
      <c r="I26" s="173"/>
      <c r="J26" s="173"/>
      <c r="K26" s="173"/>
      <c r="L26" s="173"/>
      <c r="M26" s="173"/>
      <c r="N26" s="173"/>
      <c r="O26" s="61"/>
      <c r="P26" s="173"/>
      <c r="Q26" s="173"/>
      <c r="R26" s="25"/>
    </row>
    <row r="27" spans="1:18" x14ac:dyDescent="0.2">
      <c r="A27" s="43" t="s">
        <v>746</v>
      </c>
      <c r="B27" s="37" t="s">
        <v>735</v>
      </c>
      <c r="C27" s="173"/>
      <c r="D27" s="173"/>
      <c r="E27" s="173"/>
      <c r="F27" s="173"/>
      <c r="G27" s="173"/>
      <c r="H27" s="173"/>
      <c r="I27" s="173"/>
      <c r="J27" s="173"/>
      <c r="K27" s="173"/>
      <c r="L27" s="173"/>
      <c r="M27" s="173"/>
      <c r="N27" s="173"/>
      <c r="O27" s="61"/>
      <c r="P27" s="173"/>
      <c r="Q27" s="173"/>
      <c r="R27" s="25"/>
    </row>
    <row r="28" spans="1:18" x14ac:dyDescent="0.2">
      <c r="A28" s="43" t="s">
        <v>747</v>
      </c>
      <c r="B28" s="37" t="s">
        <v>736</v>
      </c>
      <c r="C28" s="173"/>
      <c r="D28" s="173"/>
      <c r="E28" s="173"/>
      <c r="F28" s="173"/>
      <c r="G28" s="173"/>
      <c r="H28" s="173"/>
      <c r="I28" s="173"/>
      <c r="J28" s="173"/>
      <c r="K28" s="173"/>
      <c r="L28" s="173"/>
      <c r="M28" s="173"/>
      <c r="N28" s="173"/>
      <c r="O28" s="61"/>
      <c r="P28" s="173"/>
      <c r="Q28" s="173"/>
      <c r="R28" s="25"/>
    </row>
    <row r="29" spans="1:18" x14ac:dyDescent="0.2">
      <c r="A29" s="43" t="s">
        <v>748</v>
      </c>
      <c r="B29" s="37" t="s">
        <v>737</v>
      </c>
      <c r="C29" s="173"/>
      <c r="D29" s="173"/>
      <c r="E29" s="173"/>
      <c r="F29" s="173"/>
      <c r="G29" s="173"/>
      <c r="H29" s="173"/>
      <c r="I29" s="173"/>
      <c r="J29" s="173"/>
      <c r="K29" s="173"/>
      <c r="L29" s="173"/>
      <c r="M29" s="173"/>
      <c r="N29" s="173"/>
      <c r="O29" s="61"/>
      <c r="P29" s="173"/>
      <c r="Q29" s="173"/>
      <c r="R29" s="25"/>
    </row>
    <row r="30" spans="1:18" x14ac:dyDescent="0.2">
      <c r="A30" s="43" t="s">
        <v>749</v>
      </c>
      <c r="B30" s="37" t="s">
        <v>739</v>
      </c>
      <c r="C30" s="173"/>
      <c r="D30" s="173"/>
      <c r="E30" s="173"/>
      <c r="F30" s="173"/>
      <c r="G30" s="173"/>
      <c r="H30" s="173"/>
      <c r="I30" s="173"/>
      <c r="J30" s="173"/>
      <c r="K30" s="173"/>
      <c r="L30" s="173"/>
      <c r="M30" s="173"/>
      <c r="N30" s="173"/>
      <c r="O30" s="61"/>
      <c r="P30" s="173"/>
      <c r="Q30" s="173"/>
      <c r="R30" s="25"/>
    </row>
    <row r="31" spans="1:18" s="29" customFormat="1" x14ac:dyDescent="0.2">
      <c r="A31" s="27" t="s">
        <v>750</v>
      </c>
      <c r="B31" s="28" t="s">
        <v>16</v>
      </c>
      <c r="C31" s="174"/>
      <c r="D31" s="174"/>
      <c r="E31" s="174"/>
      <c r="F31" s="174"/>
      <c r="G31" s="174"/>
      <c r="H31" s="174"/>
      <c r="I31" s="174"/>
      <c r="J31" s="174"/>
      <c r="K31" s="174"/>
      <c r="L31" s="174"/>
      <c r="M31" s="174"/>
      <c r="N31" s="174"/>
      <c r="O31" s="174"/>
      <c r="P31" s="174"/>
      <c r="Q31" s="174"/>
      <c r="R31" s="30"/>
    </row>
  </sheetData>
  <mergeCells count="12">
    <mergeCell ref="A5:Q5"/>
    <mergeCell ref="O6:O8"/>
    <mergeCell ref="P6:Q6"/>
    <mergeCell ref="P7:P8"/>
    <mergeCell ref="Q7:Q8"/>
    <mergeCell ref="A6:B8"/>
    <mergeCell ref="C7:E7"/>
    <mergeCell ref="F7:H7"/>
    <mergeCell ref="C6:H6"/>
    <mergeCell ref="I6:N6"/>
    <mergeCell ref="I7:K7"/>
    <mergeCell ref="L7:N7"/>
  </mergeCells>
  <hyperlinks>
    <hyperlink ref="A1" location="Forside!A1" display="Tilbage til forside" xr:uid="{1FC640B4-6551-4B04-89D1-29FEF6F263AA}"/>
  </hyperlinks>
  <pageMargins left="0.7" right="0.7" top="0.75" bottom="0.75" header="0.3" footer="0.3"/>
  <pageSetup paperSize="9" orientation="portrait" r:id="rId1"/>
  <ignoredErrors>
    <ignoredError sqref="A9:A31" numberStoredAsText="1"/>
  </ignoredError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C2683-2768-471D-AF4B-F0879E14F32C}">
  <dimension ref="A1:C11"/>
  <sheetViews>
    <sheetView zoomScaleNormal="100" workbookViewId="0"/>
  </sheetViews>
  <sheetFormatPr defaultRowHeight="14.25" x14ac:dyDescent="0.2"/>
  <cols>
    <col min="1" max="1" width="9.140625" style="19"/>
    <col min="2" max="2" width="94.85546875" style="19" customWidth="1"/>
    <col min="3" max="3" width="94.85546875" style="97" customWidth="1"/>
    <col min="4" max="16384" width="9.140625" style="19"/>
  </cols>
  <sheetData>
    <row r="1" spans="1:3" s="21" customFormat="1" ht="15" x14ac:dyDescent="0.25">
      <c r="A1" s="95" t="s">
        <v>1069</v>
      </c>
      <c r="C1" s="96"/>
    </row>
    <row r="2" spans="1:3" s="21" customFormat="1" ht="15" x14ac:dyDescent="0.25">
      <c r="A2" s="95"/>
    </row>
    <row r="3" spans="1:3" s="21" customFormat="1" ht="15" x14ac:dyDescent="0.25">
      <c r="A3" s="95"/>
    </row>
    <row r="4" spans="1:3" s="21" customFormat="1" ht="15" x14ac:dyDescent="0.25">
      <c r="A4" s="95"/>
      <c r="C4" s="96"/>
    </row>
    <row r="5" spans="1:3" ht="25.5" customHeight="1" x14ac:dyDescent="0.2">
      <c r="A5" s="256" t="s">
        <v>761</v>
      </c>
      <c r="B5" s="257"/>
      <c r="C5" s="258"/>
    </row>
    <row r="6" spans="1:3" x14ac:dyDescent="0.2">
      <c r="A6" s="265"/>
      <c r="B6" s="266"/>
      <c r="C6" s="40" t="s">
        <v>635</v>
      </c>
    </row>
    <row r="7" spans="1:3" ht="31.5" x14ac:dyDescent="0.2">
      <c r="A7" s="15" t="s">
        <v>621</v>
      </c>
      <c r="B7" s="42" t="s">
        <v>762</v>
      </c>
      <c r="C7" s="42" t="s">
        <v>1444</v>
      </c>
    </row>
    <row r="8" spans="1:3" ht="21" x14ac:dyDescent="0.2">
      <c r="A8" s="15" t="s">
        <v>679</v>
      </c>
      <c r="B8" s="42" t="s">
        <v>763</v>
      </c>
      <c r="C8" s="42" t="s">
        <v>1326</v>
      </c>
    </row>
    <row r="9" spans="1:3" ht="21" x14ac:dyDescent="0.2">
      <c r="A9" s="15" t="s">
        <v>764</v>
      </c>
      <c r="B9" s="42" t="s">
        <v>765</v>
      </c>
      <c r="C9" s="42" t="s">
        <v>1327</v>
      </c>
    </row>
    <row r="10" spans="1:3" ht="31.5" x14ac:dyDescent="0.2">
      <c r="A10" s="15" t="s">
        <v>624</v>
      </c>
      <c r="B10" s="42" t="s">
        <v>766</v>
      </c>
      <c r="C10" s="42" t="s">
        <v>1194</v>
      </c>
    </row>
    <row r="11" spans="1:3" x14ac:dyDescent="0.2">
      <c r="A11" s="15" t="s">
        <v>625</v>
      </c>
      <c r="B11" s="42" t="s">
        <v>767</v>
      </c>
      <c r="C11" s="42" t="s">
        <v>1194</v>
      </c>
    </row>
  </sheetData>
  <mergeCells count="2">
    <mergeCell ref="A6:B6"/>
    <mergeCell ref="A5:C5"/>
  </mergeCells>
  <hyperlinks>
    <hyperlink ref="A1" location="Forside!A1" display="Tilbage til forside" xr:uid="{90D378BB-10AE-415B-9F7E-3C0E10CF61F1}"/>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2FA19-3151-494F-8B95-2CF8F4022B97}">
  <dimension ref="A1:C10"/>
  <sheetViews>
    <sheetView workbookViewId="0"/>
  </sheetViews>
  <sheetFormatPr defaultRowHeight="14.25" x14ac:dyDescent="0.2"/>
  <cols>
    <col min="1" max="1" width="9.140625" style="19"/>
    <col min="2" max="2" width="94.85546875" style="19" customWidth="1"/>
    <col min="3" max="3" width="94.85546875" style="97" customWidth="1"/>
    <col min="4" max="16384" width="9.140625" style="19"/>
  </cols>
  <sheetData>
    <row r="1" spans="1:3" s="21" customFormat="1" ht="15" x14ac:dyDescent="0.25">
      <c r="A1" s="95" t="s">
        <v>1069</v>
      </c>
      <c r="C1" s="96"/>
    </row>
    <row r="2" spans="1:3" s="21" customFormat="1" ht="15" x14ac:dyDescent="0.25">
      <c r="A2" s="95"/>
    </row>
    <row r="3" spans="1:3" s="21" customFormat="1" ht="15" x14ac:dyDescent="0.25">
      <c r="A3" s="95"/>
    </row>
    <row r="4" spans="1:3" s="21" customFormat="1" ht="15" x14ac:dyDescent="0.25">
      <c r="A4" s="95"/>
      <c r="C4" s="96"/>
    </row>
    <row r="5" spans="1:3" ht="25.5" customHeight="1" x14ac:dyDescent="0.2">
      <c r="A5" s="256" t="s">
        <v>1070</v>
      </c>
      <c r="B5" s="257"/>
      <c r="C5" s="258"/>
    </row>
    <row r="6" spans="1:3" x14ac:dyDescent="0.2">
      <c r="A6" s="265"/>
      <c r="B6" s="266"/>
      <c r="C6" s="40" t="s">
        <v>635</v>
      </c>
    </row>
    <row r="7" spans="1:3" ht="21" x14ac:dyDescent="0.2">
      <c r="A7" s="15" t="s">
        <v>621</v>
      </c>
      <c r="B7" s="16" t="s">
        <v>1071</v>
      </c>
      <c r="C7" s="42" t="s">
        <v>1188</v>
      </c>
    </row>
    <row r="8" spans="1:3" x14ac:dyDescent="0.2">
      <c r="A8" s="15" t="s">
        <v>679</v>
      </c>
      <c r="B8" s="16" t="s">
        <v>1072</v>
      </c>
      <c r="C8" s="106" t="s">
        <v>1114</v>
      </c>
    </row>
    <row r="9" spans="1:3" ht="21" x14ac:dyDescent="0.2">
      <c r="A9" s="15" t="s">
        <v>686</v>
      </c>
      <c r="B9" s="42" t="s">
        <v>1073</v>
      </c>
      <c r="C9" s="106" t="s">
        <v>1114</v>
      </c>
    </row>
    <row r="10" spans="1:3" ht="31.5" x14ac:dyDescent="0.2">
      <c r="A10" s="15" t="s">
        <v>624</v>
      </c>
      <c r="B10" s="42" t="s">
        <v>1189</v>
      </c>
      <c r="C10" s="106" t="s">
        <v>1114</v>
      </c>
    </row>
  </sheetData>
  <mergeCells count="2">
    <mergeCell ref="A6:B6"/>
    <mergeCell ref="A5:C5"/>
  </mergeCells>
  <hyperlinks>
    <hyperlink ref="A1" location="Forside!A1" display="Tilbage til forside" xr:uid="{9E8E8E92-F54E-4B18-BBC1-F38558E6328C}"/>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96"/>
  <sheetViews>
    <sheetView zoomScaleNormal="100" workbookViewId="0"/>
  </sheetViews>
  <sheetFormatPr defaultRowHeight="14.25" x14ac:dyDescent="0.2"/>
  <cols>
    <col min="1" max="1" width="9.140625" style="19"/>
    <col min="2" max="2" width="93.140625" style="19" bestFit="1" customWidth="1"/>
    <col min="3" max="7" width="16.7109375" style="20" customWidth="1"/>
    <col min="8" max="16384" width="9.140625" style="19"/>
  </cols>
  <sheetData>
    <row r="1" spans="1:12" s="21" customFormat="1" ht="15" x14ac:dyDescent="0.25">
      <c r="A1" s="95" t="s">
        <v>1069</v>
      </c>
    </row>
    <row r="2" spans="1:12" s="21" customFormat="1" ht="15" x14ac:dyDescent="0.25">
      <c r="A2" s="95"/>
    </row>
    <row r="3" spans="1:12" s="21" customFormat="1" ht="15" x14ac:dyDescent="0.25">
      <c r="A3" s="95"/>
    </row>
    <row r="4" spans="1:12" s="21" customFormat="1" ht="15" x14ac:dyDescent="0.25">
      <c r="A4" s="95"/>
    </row>
    <row r="5" spans="1:12" ht="25.5" customHeight="1" x14ac:dyDescent="0.2">
      <c r="A5" s="256" t="s">
        <v>130</v>
      </c>
      <c r="B5" s="257"/>
      <c r="C5" s="257"/>
      <c r="D5" s="257"/>
      <c r="E5" s="257"/>
      <c r="F5" s="257"/>
      <c r="G5" s="258"/>
    </row>
    <row r="6" spans="1:12" ht="26.25" customHeight="1" x14ac:dyDescent="0.2">
      <c r="A6" s="253" t="s">
        <v>224</v>
      </c>
      <c r="B6" s="255"/>
      <c r="C6" s="22">
        <f>Indledning!$C$8</f>
        <v>45291</v>
      </c>
      <c r="D6" s="22">
        <f>EOMONTH($C$6,-3)</f>
        <v>45199</v>
      </c>
      <c r="E6" s="22">
        <f>EOMONTH($C$6,-6)</f>
        <v>45107</v>
      </c>
      <c r="F6" s="22">
        <f>EOMONTH($C$6,-9)</f>
        <v>45016</v>
      </c>
      <c r="G6" s="22">
        <f>EOMONTH($C$6,-12)</f>
        <v>44926</v>
      </c>
    </row>
    <row r="7" spans="1:12" ht="15" customHeight="1" x14ac:dyDescent="0.2">
      <c r="A7" s="253" t="s">
        <v>1180</v>
      </c>
      <c r="B7" s="254"/>
      <c r="C7" s="254"/>
      <c r="D7" s="254"/>
      <c r="E7" s="254"/>
      <c r="F7" s="254"/>
      <c r="G7" s="255"/>
    </row>
    <row r="8" spans="1:12" x14ac:dyDescent="0.2">
      <c r="A8" s="15">
        <v>1</v>
      </c>
      <c r="B8" s="16" t="s">
        <v>131</v>
      </c>
      <c r="C8" s="23">
        <v>2642147</v>
      </c>
      <c r="D8" s="23">
        <v>2504422</v>
      </c>
      <c r="E8" s="23">
        <v>2411868</v>
      </c>
      <c r="F8" s="23">
        <v>2343943</v>
      </c>
      <c r="G8" s="24">
        <v>2255961</v>
      </c>
      <c r="H8" s="25"/>
      <c r="I8" s="25"/>
      <c r="J8" s="25"/>
      <c r="K8" s="25"/>
      <c r="L8" s="25"/>
    </row>
    <row r="9" spans="1:12" x14ac:dyDescent="0.2">
      <c r="A9" s="15">
        <v>2</v>
      </c>
      <c r="B9" s="16" t="s">
        <v>112</v>
      </c>
      <c r="C9" s="23">
        <v>2642147</v>
      </c>
      <c r="D9" s="23">
        <v>2504422</v>
      </c>
      <c r="E9" s="23">
        <v>2411868</v>
      </c>
      <c r="F9" s="23">
        <v>2343943</v>
      </c>
      <c r="G9" s="24">
        <v>2255961</v>
      </c>
      <c r="H9" s="25"/>
      <c r="I9" s="25"/>
      <c r="J9" s="25"/>
      <c r="K9" s="25"/>
      <c r="L9" s="25"/>
    </row>
    <row r="10" spans="1:12" x14ac:dyDescent="0.2">
      <c r="A10" s="15">
        <v>3</v>
      </c>
      <c r="B10" s="16" t="s">
        <v>132</v>
      </c>
      <c r="C10" s="23">
        <v>2742147</v>
      </c>
      <c r="D10" s="23">
        <v>2604422</v>
      </c>
      <c r="E10" s="23">
        <v>2511868</v>
      </c>
      <c r="F10" s="23">
        <v>2443943</v>
      </c>
      <c r="G10" s="24">
        <v>2369158</v>
      </c>
      <c r="H10" s="25"/>
      <c r="I10" s="25"/>
      <c r="J10" s="25"/>
      <c r="K10" s="25"/>
      <c r="L10" s="25"/>
    </row>
    <row r="11" spans="1:12" x14ac:dyDescent="0.2">
      <c r="A11" s="253" t="s">
        <v>400</v>
      </c>
      <c r="B11" s="254"/>
      <c r="C11" s="254"/>
      <c r="D11" s="254"/>
      <c r="E11" s="254"/>
      <c r="F11" s="254"/>
      <c r="G11" s="255"/>
      <c r="H11" s="25"/>
      <c r="I11" s="25"/>
      <c r="J11" s="25"/>
      <c r="K11" s="25"/>
      <c r="L11" s="25"/>
    </row>
    <row r="12" spans="1:12" x14ac:dyDescent="0.2">
      <c r="A12" s="15">
        <v>4</v>
      </c>
      <c r="B12" s="16" t="s">
        <v>133</v>
      </c>
      <c r="C12" s="23">
        <v>13294123</v>
      </c>
      <c r="D12" s="23">
        <v>12621994</v>
      </c>
      <c r="E12" s="23">
        <v>12198013</v>
      </c>
      <c r="F12" s="23">
        <v>11859862</v>
      </c>
      <c r="G12" s="218">
        <v>10608012</v>
      </c>
      <c r="H12" s="25"/>
      <c r="I12" s="25"/>
      <c r="J12" s="25"/>
      <c r="K12" s="25"/>
      <c r="L12" s="25"/>
    </row>
    <row r="13" spans="1:12" x14ac:dyDescent="0.2">
      <c r="A13" s="253" t="s">
        <v>146</v>
      </c>
      <c r="B13" s="254"/>
      <c r="C13" s="254"/>
      <c r="D13" s="254"/>
      <c r="E13" s="254"/>
      <c r="F13" s="254"/>
      <c r="G13" s="255"/>
    </row>
    <row r="14" spans="1:12" x14ac:dyDescent="0.2">
      <c r="A14" s="15">
        <v>5</v>
      </c>
      <c r="B14" s="16" t="s">
        <v>134</v>
      </c>
      <c r="C14" s="163">
        <v>0.1988</v>
      </c>
      <c r="D14" s="163">
        <v>0.19839999999999999</v>
      </c>
      <c r="E14" s="163">
        <v>0.19769999999999999</v>
      </c>
      <c r="F14" s="163">
        <v>0.1976</v>
      </c>
      <c r="G14" s="163">
        <v>0.2127</v>
      </c>
    </row>
    <row r="15" spans="1:12" x14ac:dyDescent="0.2">
      <c r="A15" s="15">
        <v>6</v>
      </c>
      <c r="B15" s="16" t="s">
        <v>135</v>
      </c>
      <c r="C15" s="163">
        <v>0.1988</v>
      </c>
      <c r="D15" s="163">
        <v>0.19839999999999999</v>
      </c>
      <c r="E15" s="163">
        <v>0.19769999999999999</v>
      </c>
      <c r="F15" s="163">
        <v>0.1976</v>
      </c>
      <c r="G15" s="163">
        <v>0.2127</v>
      </c>
    </row>
    <row r="16" spans="1:12" x14ac:dyDescent="0.2">
      <c r="A16" s="15">
        <v>7</v>
      </c>
      <c r="B16" s="16" t="s">
        <v>136</v>
      </c>
      <c r="C16" s="163">
        <v>0.20630000000000001</v>
      </c>
      <c r="D16" s="163">
        <v>0.20630000000000001</v>
      </c>
      <c r="E16" s="163">
        <v>0.2059</v>
      </c>
      <c r="F16" s="163">
        <v>0.20610000000000001</v>
      </c>
      <c r="G16" s="163">
        <v>0.2233</v>
      </c>
    </row>
    <row r="17" spans="1:10" x14ac:dyDescent="0.2">
      <c r="A17" s="253" t="s">
        <v>145</v>
      </c>
      <c r="B17" s="254"/>
      <c r="C17" s="254"/>
      <c r="D17" s="254"/>
      <c r="E17" s="254"/>
      <c r="F17" s="254"/>
      <c r="G17" s="255"/>
    </row>
    <row r="18" spans="1:10" x14ac:dyDescent="0.2">
      <c r="A18" s="15" t="s">
        <v>137</v>
      </c>
      <c r="B18" s="16" t="s">
        <v>141</v>
      </c>
      <c r="C18" s="216">
        <v>1.89E-2</v>
      </c>
      <c r="D18" s="216">
        <v>1.9E-2</v>
      </c>
      <c r="E18" s="216">
        <v>1.46E-2</v>
      </c>
      <c r="F18" s="216">
        <v>1.47E-2</v>
      </c>
      <c r="G18" s="217">
        <v>1.54E-2</v>
      </c>
    </row>
    <row r="19" spans="1:10" x14ac:dyDescent="0.2">
      <c r="A19" s="15" t="s">
        <v>138</v>
      </c>
      <c r="B19" s="16" t="s">
        <v>142</v>
      </c>
      <c r="C19" s="216">
        <v>1.06E-2</v>
      </c>
      <c r="D19" s="216">
        <v>1.0699999999999999E-2</v>
      </c>
      <c r="E19" s="216">
        <v>8.2000000000000007E-3</v>
      </c>
      <c r="F19" s="216">
        <v>8.2000000000000007E-3</v>
      </c>
      <c r="G19" s="217">
        <v>8.6999999999999994E-3</v>
      </c>
      <c r="J19" s="26"/>
    </row>
    <row r="20" spans="1:10" x14ac:dyDescent="0.2">
      <c r="A20" s="15" t="s">
        <v>139</v>
      </c>
      <c r="B20" s="16" t="s">
        <v>143</v>
      </c>
      <c r="C20" s="216">
        <v>3.5000000000000001E-3</v>
      </c>
      <c r="D20" s="216">
        <v>3.5999999999999999E-3</v>
      </c>
      <c r="E20" s="216">
        <v>2.7000000000000001E-3</v>
      </c>
      <c r="F20" s="216">
        <v>2.7000000000000001E-3</v>
      </c>
      <c r="G20" s="217">
        <v>2.8999999999999998E-3</v>
      </c>
      <c r="H20" s="26"/>
      <c r="J20" s="26"/>
    </row>
    <row r="21" spans="1:10" x14ac:dyDescent="0.2">
      <c r="A21" s="15" t="s">
        <v>140</v>
      </c>
      <c r="B21" s="16" t="s">
        <v>144</v>
      </c>
      <c r="C21" s="216">
        <v>9.8900000000000002E-2</v>
      </c>
      <c r="D21" s="216">
        <v>9.9000000000000005E-2</v>
      </c>
      <c r="E21" s="216">
        <v>9.4600000000000004E-2</v>
      </c>
      <c r="F21" s="216">
        <v>9.4700000000000006E-2</v>
      </c>
      <c r="G21" s="217">
        <v>9.5399999999999999E-2</v>
      </c>
      <c r="J21" s="26"/>
    </row>
    <row r="22" spans="1:10" x14ac:dyDescent="0.2">
      <c r="A22" s="253" t="s">
        <v>147</v>
      </c>
      <c r="B22" s="254"/>
      <c r="C22" s="254"/>
      <c r="D22" s="254"/>
      <c r="E22" s="254"/>
      <c r="F22" s="254"/>
      <c r="G22" s="255"/>
    </row>
    <row r="23" spans="1:10" x14ac:dyDescent="0.2">
      <c r="A23" s="15">
        <v>8</v>
      </c>
      <c r="B23" s="16" t="s">
        <v>148</v>
      </c>
      <c r="C23" s="163">
        <v>2.5000000000000001E-2</v>
      </c>
      <c r="D23" s="163">
        <v>2.5000000000000001E-2</v>
      </c>
      <c r="E23" s="163">
        <v>2.5000000000000001E-2</v>
      </c>
      <c r="F23" s="163">
        <v>2.5000000000000001E-2</v>
      </c>
      <c r="G23" s="164">
        <v>2.5000000000000001E-2</v>
      </c>
    </row>
    <row r="24" spans="1:10" x14ac:dyDescent="0.2">
      <c r="A24" s="15" t="s">
        <v>149</v>
      </c>
      <c r="B24" s="16" t="s">
        <v>150</v>
      </c>
      <c r="C24" s="163" t="s">
        <v>1650</v>
      </c>
      <c r="D24" s="163" t="s">
        <v>1650</v>
      </c>
      <c r="E24" s="163" t="s">
        <v>1650</v>
      </c>
      <c r="F24" s="163" t="s">
        <v>1650</v>
      </c>
      <c r="G24" s="164" t="s">
        <v>1650</v>
      </c>
    </row>
    <row r="25" spans="1:10" x14ac:dyDescent="0.2">
      <c r="A25" s="15">
        <v>9</v>
      </c>
      <c r="B25" s="16" t="s">
        <v>151</v>
      </c>
      <c r="C25" s="163">
        <v>2.3300000000000001E-2</v>
      </c>
      <c r="D25" s="216">
        <v>2.3400000000000001E-2</v>
      </c>
      <c r="E25" s="216">
        <v>2.3400000000000001E-2</v>
      </c>
      <c r="F25" s="216">
        <v>2.0500000000000001E-2</v>
      </c>
      <c r="G25" s="217">
        <v>1.6799999999999999E-2</v>
      </c>
    </row>
    <row r="26" spans="1:10" x14ac:dyDescent="0.2">
      <c r="A26" s="15" t="s">
        <v>152</v>
      </c>
      <c r="B26" s="16" t="s">
        <v>153</v>
      </c>
      <c r="C26" s="163" t="s">
        <v>1650</v>
      </c>
      <c r="D26" s="216" t="s">
        <v>1650</v>
      </c>
      <c r="E26" s="216" t="s">
        <v>1650</v>
      </c>
      <c r="F26" s="216" t="s">
        <v>1650</v>
      </c>
      <c r="G26" s="217" t="s">
        <v>1650</v>
      </c>
    </row>
    <row r="27" spans="1:10" x14ac:dyDescent="0.2">
      <c r="A27" s="15">
        <v>10</v>
      </c>
      <c r="B27" s="16" t="s">
        <v>154</v>
      </c>
      <c r="C27" s="163" t="s">
        <v>1650</v>
      </c>
      <c r="D27" s="216" t="s">
        <v>1650</v>
      </c>
      <c r="E27" s="216" t="s">
        <v>1650</v>
      </c>
      <c r="F27" s="216" t="s">
        <v>1650</v>
      </c>
      <c r="G27" s="217" t="s">
        <v>1650</v>
      </c>
    </row>
    <row r="28" spans="1:10" x14ac:dyDescent="0.2">
      <c r="A28" s="15" t="s">
        <v>155</v>
      </c>
      <c r="B28" s="16" t="s">
        <v>156</v>
      </c>
      <c r="C28" s="163" t="s">
        <v>1650</v>
      </c>
      <c r="D28" s="216" t="s">
        <v>1650</v>
      </c>
      <c r="E28" s="216" t="s">
        <v>1650</v>
      </c>
      <c r="F28" s="216" t="s">
        <v>1650</v>
      </c>
      <c r="G28" s="217" t="s">
        <v>1650</v>
      </c>
    </row>
    <row r="29" spans="1:10" x14ac:dyDescent="0.2">
      <c r="A29" s="15">
        <v>11</v>
      </c>
      <c r="B29" s="16" t="s">
        <v>157</v>
      </c>
      <c r="C29" s="163">
        <v>4.8300000000000003E-2</v>
      </c>
      <c r="D29" s="216">
        <v>4.8399999999999999E-2</v>
      </c>
      <c r="E29" s="216">
        <v>4.8399999999999999E-2</v>
      </c>
      <c r="F29" s="216">
        <v>4.5499999999999999E-2</v>
      </c>
      <c r="G29" s="217">
        <v>4.1799999999999997E-2</v>
      </c>
    </row>
    <row r="30" spans="1:10" x14ac:dyDescent="0.2">
      <c r="A30" s="15" t="s">
        <v>158</v>
      </c>
      <c r="B30" s="16" t="s">
        <v>159</v>
      </c>
      <c r="C30" s="163">
        <v>0.1472</v>
      </c>
      <c r="D30" s="216">
        <v>0.1474</v>
      </c>
      <c r="E30" s="216">
        <v>0.14299999999999999</v>
      </c>
      <c r="F30" s="216">
        <v>0.14019999999999999</v>
      </c>
      <c r="G30" s="217">
        <v>0.13719999999999999</v>
      </c>
    </row>
    <row r="31" spans="1:10" x14ac:dyDescent="0.2">
      <c r="A31" s="15">
        <v>12</v>
      </c>
      <c r="B31" s="16" t="s">
        <v>160</v>
      </c>
      <c r="C31" s="163">
        <v>5.91E-2</v>
      </c>
      <c r="D31" s="216">
        <v>5.8999999999999997E-2</v>
      </c>
      <c r="E31" s="216">
        <v>6.2899999999999998E-2</v>
      </c>
      <c r="F31" s="216">
        <v>6.59E-2</v>
      </c>
      <c r="G31" s="217">
        <v>8.6199999999999999E-2</v>
      </c>
    </row>
    <row r="32" spans="1:10" x14ac:dyDescent="0.2">
      <c r="A32" s="253" t="s">
        <v>113</v>
      </c>
      <c r="B32" s="254"/>
      <c r="C32" s="254"/>
      <c r="D32" s="254"/>
      <c r="E32" s="254"/>
      <c r="F32" s="254"/>
      <c r="G32" s="255"/>
    </row>
    <row r="33" spans="1:12" x14ac:dyDescent="0.2">
      <c r="A33" s="15">
        <v>13</v>
      </c>
      <c r="B33" s="16" t="s">
        <v>161</v>
      </c>
      <c r="C33" s="23">
        <v>36282602</v>
      </c>
      <c r="D33" s="23">
        <v>35291798</v>
      </c>
      <c r="E33" s="23">
        <v>34689874</v>
      </c>
      <c r="F33" s="23">
        <v>33307870</v>
      </c>
      <c r="G33" s="24">
        <v>33400608</v>
      </c>
      <c r="H33" s="25"/>
      <c r="I33" s="25"/>
      <c r="J33" s="25"/>
      <c r="K33" s="25"/>
    </row>
    <row r="34" spans="1:12" x14ac:dyDescent="0.2">
      <c r="A34" s="15">
        <v>14</v>
      </c>
      <c r="B34" s="16" t="s">
        <v>184</v>
      </c>
      <c r="C34" s="163">
        <v>7.2800000000000004E-2</v>
      </c>
      <c r="D34" s="163">
        <v>7.0999999999999994E-2</v>
      </c>
      <c r="E34" s="163">
        <v>6.9500000000000006E-2</v>
      </c>
      <c r="F34" s="163">
        <v>7.0400000000000004E-2</v>
      </c>
      <c r="G34" s="163">
        <v>6.7500000000000004E-2</v>
      </c>
    </row>
    <row r="35" spans="1:12" x14ac:dyDescent="0.2">
      <c r="A35" s="253" t="s">
        <v>162</v>
      </c>
      <c r="B35" s="254"/>
      <c r="C35" s="254"/>
      <c r="D35" s="254"/>
      <c r="E35" s="254"/>
      <c r="F35" s="254"/>
      <c r="G35" s="255"/>
    </row>
    <row r="36" spans="1:12" x14ac:dyDescent="0.2">
      <c r="A36" s="15" t="s">
        <v>166</v>
      </c>
      <c r="B36" s="16" t="s">
        <v>163</v>
      </c>
      <c r="C36" s="163" t="s">
        <v>1650</v>
      </c>
      <c r="D36" s="163" t="s">
        <v>1650</v>
      </c>
      <c r="E36" s="163" t="s">
        <v>1650</v>
      </c>
      <c r="F36" s="163" t="s">
        <v>1650</v>
      </c>
      <c r="G36" s="164" t="s">
        <v>1650</v>
      </c>
    </row>
    <row r="37" spans="1:12" x14ac:dyDescent="0.2">
      <c r="A37" s="15" t="s">
        <v>167</v>
      </c>
      <c r="B37" s="16" t="s">
        <v>142</v>
      </c>
      <c r="C37" s="163" t="s">
        <v>1650</v>
      </c>
      <c r="D37" s="163" t="s">
        <v>1650</v>
      </c>
      <c r="E37" s="163" t="s">
        <v>1650</v>
      </c>
      <c r="F37" s="163" t="s">
        <v>1650</v>
      </c>
      <c r="G37" s="164" t="s">
        <v>1650</v>
      </c>
    </row>
    <row r="38" spans="1:12" x14ac:dyDescent="0.2">
      <c r="A38" s="15" t="s">
        <v>168</v>
      </c>
      <c r="B38" s="16" t="s">
        <v>164</v>
      </c>
      <c r="C38" s="163">
        <v>0.03</v>
      </c>
      <c r="D38" s="163">
        <v>0.03</v>
      </c>
      <c r="E38" s="163">
        <v>0.03</v>
      </c>
      <c r="F38" s="163">
        <v>0.03</v>
      </c>
      <c r="G38" s="164">
        <v>0.03</v>
      </c>
    </row>
    <row r="39" spans="1:12" x14ac:dyDescent="0.2">
      <c r="A39" s="253" t="s">
        <v>165</v>
      </c>
      <c r="B39" s="254"/>
      <c r="C39" s="254"/>
      <c r="D39" s="254"/>
      <c r="E39" s="254"/>
      <c r="F39" s="254"/>
      <c r="G39" s="255"/>
    </row>
    <row r="40" spans="1:12" x14ac:dyDescent="0.2">
      <c r="A40" s="15" t="s">
        <v>169</v>
      </c>
      <c r="B40" s="16" t="s">
        <v>171</v>
      </c>
      <c r="C40" s="163" t="s">
        <v>1650</v>
      </c>
      <c r="D40" s="163" t="s">
        <v>1650</v>
      </c>
      <c r="E40" s="163" t="s">
        <v>1650</v>
      </c>
      <c r="F40" s="163" t="s">
        <v>1650</v>
      </c>
      <c r="G40" s="164" t="s">
        <v>1650</v>
      </c>
    </row>
    <row r="41" spans="1:12" x14ac:dyDescent="0.2">
      <c r="A41" s="15" t="s">
        <v>170</v>
      </c>
      <c r="B41" s="16" t="s">
        <v>172</v>
      </c>
      <c r="C41" s="163">
        <v>0.03</v>
      </c>
      <c r="D41" s="163">
        <v>0.03</v>
      </c>
      <c r="E41" s="163">
        <v>0.03</v>
      </c>
      <c r="F41" s="163">
        <v>0.03</v>
      </c>
      <c r="G41" s="163">
        <v>0.03</v>
      </c>
    </row>
    <row r="42" spans="1:12" x14ac:dyDescent="0.2">
      <c r="A42" s="253" t="s">
        <v>173</v>
      </c>
      <c r="B42" s="254"/>
      <c r="C42" s="254"/>
      <c r="D42" s="254"/>
      <c r="E42" s="254"/>
      <c r="F42" s="254"/>
      <c r="G42" s="255"/>
    </row>
    <row r="43" spans="1:12" x14ac:dyDescent="0.2">
      <c r="A43" s="15">
        <v>15</v>
      </c>
      <c r="B43" s="16" t="s">
        <v>174</v>
      </c>
      <c r="C43" s="23">
        <v>14254894</v>
      </c>
      <c r="D43" s="23">
        <v>14663319</v>
      </c>
      <c r="E43" s="23">
        <v>14877246</v>
      </c>
      <c r="F43" s="23">
        <v>14204627</v>
      </c>
      <c r="G43" s="24">
        <v>14530269</v>
      </c>
      <c r="H43" s="25"/>
      <c r="I43" s="25"/>
      <c r="J43" s="25"/>
      <c r="K43" s="25"/>
    </row>
    <row r="44" spans="1:12" x14ac:dyDescent="0.2">
      <c r="A44" s="15" t="s">
        <v>175</v>
      </c>
      <c r="B44" s="16" t="s">
        <v>176</v>
      </c>
      <c r="C44" s="23">
        <v>3644202</v>
      </c>
      <c r="D44" s="23">
        <v>3730753</v>
      </c>
      <c r="E44" s="23">
        <v>3394495</v>
      </c>
      <c r="F44" s="23">
        <v>3603815</v>
      </c>
      <c r="G44" s="24">
        <v>3272665</v>
      </c>
      <c r="H44" s="25"/>
      <c r="I44" s="25"/>
      <c r="J44" s="25"/>
      <c r="K44" s="25"/>
    </row>
    <row r="45" spans="1:12" x14ac:dyDescent="0.2">
      <c r="A45" s="15" t="s">
        <v>177</v>
      </c>
      <c r="B45" s="16" t="s">
        <v>178</v>
      </c>
      <c r="C45" s="23">
        <v>819677</v>
      </c>
      <c r="D45" s="23">
        <v>763631</v>
      </c>
      <c r="E45" s="23">
        <v>383891</v>
      </c>
      <c r="F45" s="23">
        <v>778608</v>
      </c>
      <c r="G45" s="24">
        <v>387113</v>
      </c>
      <c r="H45" s="25"/>
      <c r="I45" s="25"/>
      <c r="J45" s="25"/>
      <c r="K45" s="25"/>
    </row>
    <row r="46" spans="1:12" x14ac:dyDescent="0.2">
      <c r="A46" s="15">
        <v>16</v>
      </c>
      <c r="B46" s="16" t="s">
        <v>179</v>
      </c>
      <c r="C46" s="23">
        <v>2824525</v>
      </c>
      <c r="D46" s="23">
        <v>2967122</v>
      </c>
      <c r="E46" s="23">
        <v>3010604</v>
      </c>
      <c r="F46" s="23">
        <v>2825206</v>
      </c>
      <c r="G46" s="24">
        <v>2885552</v>
      </c>
      <c r="H46" s="25"/>
      <c r="I46" s="25"/>
      <c r="J46" s="25"/>
      <c r="K46" s="25"/>
    </row>
    <row r="47" spans="1:12" x14ac:dyDescent="0.2">
      <c r="A47" s="15">
        <v>17</v>
      </c>
      <c r="B47" s="16" t="s">
        <v>180</v>
      </c>
      <c r="C47" s="163">
        <v>5.0468000000000002</v>
      </c>
      <c r="D47" s="163">
        <v>4.9419000000000004</v>
      </c>
      <c r="E47" s="163">
        <v>4.9416000000000002</v>
      </c>
      <c r="F47" s="163">
        <v>5.0278</v>
      </c>
      <c r="G47" s="163">
        <v>5.0354999999999999</v>
      </c>
      <c r="H47" s="25"/>
      <c r="I47" s="25"/>
      <c r="J47" s="25"/>
      <c r="K47" s="25"/>
      <c r="L47" s="25"/>
    </row>
    <row r="48" spans="1:12" x14ac:dyDescent="0.2">
      <c r="A48" s="253" t="s">
        <v>1164</v>
      </c>
      <c r="B48" s="254"/>
      <c r="C48" s="254"/>
      <c r="D48" s="254"/>
      <c r="E48" s="254"/>
      <c r="F48" s="254"/>
      <c r="G48" s="255"/>
    </row>
    <row r="49" spans="1:11" x14ac:dyDescent="0.2">
      <c r="A49" s="15">
        <v>18</v>
      </c>
      <c r="B49" s="16" t="s">
        <v>181</v>
      </c>
      <c r="C49" s="23">
        <v>29251041</v>
      </c>
      <c r="D49" s="17">
        <v>28327329</v>
      </c>
      <c r="E49" s="17">
        <v>27934614</v>
      </c>
      <c r="F49" s="17">
        <v>26691837</v>
      </c>
      <c r="G49" s="18">
        <v>26435873</v>
      </c>
      <c r="H49" s="25"/>
      <c r="I49" s="25"/>
      <c r="J49" s="25"/>
      <c r="K49" s="25"/>
    </row>
    <row r="50" spans="1:11" x14ac:dyDescent="0.2">
      <c r="A50" s="15">
        <v>19</v>
      </c>
      <c r="B50" s="16" t="s">
        <v>182</v>
      </c>
      <c r="C50" s="23">
        <v>15528210</v>
      </c>
      <c r="D50" s="17">
        <v>14392905</v>
      </c>
      <c r="E50" s="17">
        <v>13658038</v>
      </c>
      <c r="F50" s="17">
        <v>12879041</v>
      </c>
      <c r="G50" s="18">
        <v>12783595</v>
      </c>
      <c r="H50" s="25"/>
      <c r="I50" s="25"/>
      <c r="J50" s="25"/>
      <c r="K50" s="25"/>
    </row>
    <row r="51" spans="1:11" x14ac:dyDescent="0.2">
      <c r="A51" s="15">
        <v>20</v>
      </c>
      <c r="B51" s="16" t="s">
        <v>183</v>
      </c>
      <c r="C51" s="163">
        <v>1.8836999999999999</v>
      </c>
      <c r="D51" s="163">
        <v>1.9681</v>
      </c>
      <c r="E51" s="163">
        <v>2.0453000000000001</v>
      </c>
      <c r="F51" s="163">
        <v>2.0724999999999998</v>
      </c>
      <c r="G51" s="164">
        <v>2.0680000000000001</v>
      </c>
      <c r="H51" s="25"/>
      <c r="I51" s="25"/>
      <c r="J51" s="25"/>
      <c r="K51" s="25"/>
    </row>
    <row r="52" spans="1:11" ht="31.5" customHeight="1" x14ac:dyDescent="0.2"/>
    <row r="53" spans="1:11" ht="30" customHeight="1" x14ac:dyDescent="0.2"/>
    <row r="56" spans="1:11" ht="90" customHeight="1" x14ac:dyDescent="0.2"/>
    <row r="57" spans="1:11" ht="45" customHeight="1" x14ac:dyDescent="0.2"/>
    <row r="58" spans="1:11" ht="63.75" customHeight="1" x14ac:dyDescent="0.2"/>
    <row r="59" spans="1:11" ht="31.5" customHeight="1" x14ac:dyDescent="0.2"/>
    <row r="60" spans="1:11" ht="180" customHeight="1" x14ac:dyDescent="0.2"/>
    <row r="61" spans="1:11" ht="15.75" customHeight="1" x14ac:dyDescent="0.2"/>
    <row r="62" spans="1:11" ht="165" customHeight="1" x14ac:dyDescent="0.2"/>
    <row r="63" spans="1:11" ht="78.75" customHeight="1" x14ac:dyDescent="0.2"/>
    <row r="64" spans="1:11" ht="180" customHeight="1" x14ac:dyDescent="0.2"/>
    <row r="65" ht="180" customHeight="1" x14ac:dyDescent="0.2"/>
    <row r="66" ht="47.25" customHeight="1" x14ac:dyDescent="0.2"/>
    <row r="67" ht="210" customHeight="1" x14ac:dyDescent="0.2"/>
    <row r="68" ht="180" customHeight="1" x14ac:dyDescent="0.2"/>
    <row r="69" ht="31.5" customHeight="1" x14ac:dyDescent="0.2"/>
    <row r="70" ht="30" customHeight="1" x14ac:dyDescent="0.2"/>
    <row r="73" ht="90" customHeight="1" x14ac:dyDescent="0.2"/>
    <row r="74" ht="120" customHeight="1" x14ac:dyDescent="0.2"/>
    <row r="75" ht="47.25" customHeight="1" x14ac:dyDescent="0.2"/>
    <row r="76" ht="30" customHeight="1" x14ac:dyDescent="0.2"/>
    <row r="77" ht="195" customHeight="1" x14ac:dyDescent="0.2"/>
    <row r="78" ht="31.5" customHeight="1" x14ac:dyDescent="0.2"/>
    <row r="79" ht="30" customHeight="1" x14ac:dyDescent="0.2"/>
    <row r="80" ht="63" customHeight="1" x14ac:dyDescent="0.2"/>
    <row r="81" ht="180" customHeight="1" x14ac:dyDescent="0.2"/>
    <row r="82" ht="47.25" customHeight="1" x14ac:dyDescent="0.2"/>
    <row r="83" ht="135" customHeight="1" x14ac:dyDescent="0.2"/>
    <row r="84" ht="47.25" customHeight="1" x14ac:dyDescent="0.2"/>
    <row r="85" ht="135" customHeight="1" x14ac:dyDescent="0.2"/>
    <row r="86" ht="31.5" customHeight="1" x14ac:dyDescent="0.2"/>
    <row r="87" ht="255" customHeight="1" x14ac:dyDescent="0.2"/>
    <row r="88" ht="31.5" customHeight="1" x14ac:dyDescent="0.2"/>
    <row r="89" ht="135" customHeight="1" x14ac:dyDescent="0.2"/>
    <row r="90" ht="135" customHeight="1" x14ac:dyDescent="0.2"/>
    <row r="91" ht="31.5" customHeight="1" x14ac:dyDescent="0.2"/>
    <row r="92" ht="165" customHeight="1" x14ac:dyDescent="0.2"/>
    <row r="93" ht="31.5" customHeight="1" x14ac:dyDescent="0.2"/>
    <row r="94" ht="165" customHeight="1" x14ac:dyDescent="0.2"/>
    <row r="95" ht="15.75" customHeight="1" x14ac:dyDescent="0.2"/>
    <row r="96" ht="45" customHeight="1" x14ac:dyDescent="0.2"/>
  </sheetData>
  <mergeCells count="12">
    <mergeCell ref="A48:G48"/>
    <mergeCell ref="A5:G5"/>
    <mergeCell ref="A22:G22"/>
    <mergeCell ref="A35:G35"/>
    <mergeCell ref="A32:G32"/>
    <mergeCell ref="A39:G39"/>
    <mergeCell ref="A42:G42"/>
    <mergeCell ref="A6:B6"/>
    <mergeCell ref="A7:G7"/>
    <mergeCell ref="A11:G11"/>
    <mergeCell ref="A13:G13"/>
    <mergeCell ref="A17:G17"/>
  </mergeCells>
  <hyperlinks>
    <hyperlink ref="A1" location="Forside!A1" display="Tilbage til forside" xr:uid="{DB19205A-FE88-430E-B9E5-2D54F001D610}"/>
  </hyperlinks>
  <pageMargins left="0.25" right="0.25" top="0.75" bottom="0.75" header="0.3" footer="0.3"/>
  <pageSetup paperSize="9" scale="2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54702-DA2C-4751-9094-CB9EBB73D81F}">
  <dimension ref="A1:I24"/>
  <sheetViews>
    <sheetView workbookViewId="0"/>
  </sheetViews>
  <sheetFormatPr defaultRowHeight="14.25" x14ac:dyDescent="0.2"/>
  <cols>
    <col min="1" max="1" width="9.140625" style="19" customWidth="1"/>
    <col min="2" max="2" width="46.85546875" style="19" bestFit="1" customWidth="1"/>
    <col min="3" max="8" width="17.28515625" style="19" customWidth="1"/>
    <col min="9" max="16384" width="9.140625" style="19"/>
  </cols>
  <sheetData>
    <row r="1" spans="1:9" s="21" customFormat="1" ht="15" x14ac:dyDescent="0.25">
      <c r="A1" s="95" t="s">
        <v>1069</v>
      </c>
    </row>
    <row r="2" spans="1:9" s="21" customFormat="1" ht="15" x14ac:dyDescent="0.25">
      <c r="A2" s="95"/>
    </row>
    <row r="3" spans="1:9" s="21" customFormat="1" ht="15" x14ac:dyDescent="0.25">
      <c r="A3" s="95"/>
    </row>
    <row r="4" spans="1:9" s="21" customFormat="1" ht="15" x14ac:dyDescent="0.25">
      <c r="A4" s="95"/>
      <c r="C4" s="96"/>
    </row>
    <row r="5" spans="1:9" ht="25.5" customHeight="1" x14ac:dyDescent="0.2">
      <c r="A5" s="256" t="s">
        <v>768</v>
      </c>
      <c r="B5" s="257"/>
      <c r="C5" s="257"/>
      <c r="D5" s="257"/>
      <c r="E5" s="257"/>
      <c r="F5" s="257"/>
      <c r="G5" s="257"/>
      <c r="H5" s="258"/>
    </row>
    <row r="6" spans="1:9" s="39" customFormat="1" ht="59.25" customHeight="1" x14ac:dyDescent="0.2">
      <c r="A6" s="323" t="s">
        <v>1174</v>
      </c>
      <c r="B6" s="324"/>
      <c r="C6" s="334" t="s">
        <v>780</v>
      </c>
      <c r="D6" s="337"/>
      <c r="E6" s="330" t="s">
        <v>781</v>
      </c>
      <c r="F6" s="332"/>
      <c r="G6" s="334" t="s">
        <v>782</v>
      </c>
      <c r="H6" s="337"/>
      <c r="I6" s="54"/>
    </row>
    <row r="7" spans="1:9" s="39" customFormat="1" ht="57.75" customHeight="1" x14ac:dyDescent="0.2">
      <c r="A7" s="327"/>
      <c r="B7" s="328"/>
      <c r="C7" s="131" t="s">
        <v>752</v>
      </c>
      <c r="D7" s="131" t="s">
        <v>479</v>
      </c>
      <c r="E7" s="132" t="s">
        <v>752</v>
      </c>
      <c r="F7" s="131" t="s">
        <v>479</v>
      </c>
      <c r="G7" s="73" t="s">
        <v>783</v>
      </c>
      <c r="H7" s="73" t="s">
        <v>784</v>
      </c>
      <c r="I7" s="54"/>
    </row>
    <row r="8" spans="1:9" x14ac:dyDescent="0.2">
      <c r="A8" s="15">
        <v>1</v>
      </c>
      <c r="B8" s="16" t="s">
        <v>769</v>
      </c>
      <c r="C8" s="128">
        <v>12717735</v>
      </c>
      <c r="D8" s="128" t="s">
        <v>1650</v>
      </c>
      <c r="E8" s="128">
        <v>12717735</v>
      </c>
      <c r="F8" s="128" t="s">
        <v>1650</v>
      </c>
      <c r="G8" s="128" t="s">
        <v>1650</v>
      </c>
      <c r="H8" s="158" t="s">
        <v>1650</v>
      </c>
      <c r="I8" s="25"/>
    </row>
    <row r="9" spans="1:9" x14ac:dyDescent="0.2">
      <c r="A9" s="15">
        <v>2</v>
      </c>
      <c r="B9" s="16" t="s">
        <v>770</v>
      </c>
      <c r="C9" s="128" t="s">
        <v>1650</v>
      </c>
      <c r="D9" s="128" t="s">
        <v>1650</v>
      </c>
      <c r="E9" s="128" t="s">
        <v>1650</v>
      </c>
      <c r="F9" s="128" t="s">
        <v>1650</v>
      </c>
      <c r="G9" s="128" t="s">
        <v>1650</v>
      </c>
      <c r="H9" s="158" t="s">
        <v>1650</v>
      </c>
      <c r="I9" s="25"/>
    </row>
    <row r="10" spans="1:9" x14ac:dyDescent="0.2">
      <c r="A10" s="15">
        <v>3</v>
      </c>
      <c r="B10" s="16" t="s">
        <v>771</v>
      </c>
      <c r="C10" s="128" t="s">
        <v>1650</v>
      </c>
      <c r="D10" s="128" t="s">
        <v>1650</v>
      </c>
      <c r="E10" s="128" t="s">
        <v>1650</v>
      </c>
      <c r="F10" s="128" t="s">
        <v>1650</v>
      </c>
      <c r="G10" s="128" t="s">
        <v>1650</v>
      </c>
      <c r="H10" s="158" t="s">
        <v>1650</v>
      </c>
      <c r="I10" s="25"/>
    </row>
    <row r="11" spans="1:9" x14ac:dyDescent="0.2">
      <c r="A11" s="15">
        <v>4</v>
      </c>
      <c r="B11" s="16" t="s">
        <v>772</v>
      </c>
      <c r="C11" s="128" t="s">
        <v>1650</v>
      </c>
      <c r="D11" s="128" t="s">
        <v>1650</v>
      </c>
      <c r="E11" s="128" t="s">
        <v>1650</v>
      </c>
      <c r="F11" s="128" t="s">
        <v>1650</v>
      </c>
      <c r="G11" s="128" t="s">
        <v>1650</v>
      </c>
      <c r="H11" s="158" t="s">
        <v>1650</v>
      </c>
      <c r="I11" s="25"/>
    </row>
    <row r="12" spans="1:9" x14ac:dyDescent="0.2">
      <c r="A12" s="15">
        <v>5</v>
      </c>
      <c r="B12" s="16" t="s">
        <v>773</v>
      </c>
      <c r="C12" s="128" t="s">
        <v>1650</v>
      </c>
      <c r="D12" s="128" t="s">
        <v>1650</v>
      </c>
      <c r="E12" s="128" t="s">
        <v>1650</v>
      </c>
      <c r="F12" s="128" t="s">
        <v>1650</v>
      </c>
      <c r="G12" s="128" t="s">
        <v>1650</v>
      </c>
      <c r="H12" s="158" t="s">
        <v>1650</v>
      </c>
      <c r="I12" s="25"/>
    </row>
    <row r="13" spans="1:9" x14ac:dyDescent="0.2">
      <c r="A13" s="15">
        <v>6</v>
      </c>
      <c r="B13" s="16" t="s">
        <v>437</v>
      </c>
      <c r="C13" s="128">
        <v>465592</v>
      </c>
      <c r="D13" s="128">
        <v>131717</v>
      </c>
      <c r="E13" s="128">
        <v>465592</v>
      </c>
      <c r="F13" s="128">
        <v>84250</v>
      </c>
      <c r="G13" s="128">
        <v>198516</v>
      </c>
      <c r="H13" s="158">
        <v>0.36099999999999999</v>
      </c>
      <c r="I13" s="25"/>
    </row>
    <row r="14" spans="1:9" x14ac:dyDescent="0.2">
      <c r="A14" s="15">
        <v>7</v>
      </c>
      <c r="B14" s="16" t="s">
        <v>442</v>
      </c>
      <c r="C14" s="128">
        <v>1508404</v>
      </c>
      <c r="D14" s="128">
        <v>1379806</v>
      </c>
      <c r="E14" s="128">
        <v>1305271</v>
      </c>
      <c r="F14" s="128">
        <v>144783</v>
      </c>
      <c r="G14" s="128">
        <v>1117617</v>
      </c>
      <c r="H14" s="158">
        <v>0.77070000000000005</v>
      </c>
      <c r="I14" s="25"/>
    </row>
    <row r="15" spans="1:9" x14ac:dyDescent="0.2">
      <c r="A15" s="15">
        <v>8</v>
      </c>
      <c r="B15" s="16" t="s">
        <v>774</v>
      </c>
      <c r="C15" s="128">
        <v>4306888</v>
      </c>
      <c r="D15" s="128">
        <v>37267</v>
      </c>
      <c r="E15" s="128">
        <v>4306888</v>
      </c>
      <c r="F15" s="128" t="s">
        <v>1650</v>
      </c>
      <c r="G15" s="128">
        <v>3230166</v>
      </c>
      <c r="H15" s="158">
        <v>0.75</v>
      </c>
      <c r="I15" s="25"/>
    </row>
    <row r="16" spans="1:9" x14ac:dyDescent="0.2">
      <c r="A16" s="15">
        <v>9</v>
      </c>
      <c r="B16" s="16" t="s">
        <v>526</v>
      </c>
      <c r="C16" s="128" t="s">
        <v>1650</v>
      </c>
      <c r="D16" s="128">
        <v>0</v>
      </c>
      <c r="E16" s="128">
        <v>0</v>
      </c>
      <c r="F16" s="128" t="s">
        <v>1650</v>
      </c>
      <c r="G16" s="128" t="s">
        <v>1650</v>
      </c>
      <c r="H16" s="158" t="s">
        <v>1650</v>
      </c>
      <c r="I16" s="25"/>
    </row>
    <row r="17" spans="1:9" x14ac:dyDescent="0.2">
      <c r="A17" s="15">
        <v>10</v>
      </c>
      <c r="B17" s="16" t="s">
        <v>527</v>
      </c>
      <c r="C17" s="128">
        <v>60539</v>
      </c>
      <c r="D17" s="128">
        <v>2778</v>
      </c>
      <c r="E17" s="128">
        <v>60539</v>
      </c>
      <c r="F17" s="128">
        <v>955</v>
      </c>
      <c r="G17" s="128">
        <v>73249</v>
      </c>
      <c r="H17" s="158">
        <v>1.1912</v>
      </c>
      <c r="I17" s="25"/>
    </row>
    <row r="18" spans="1:9" x14ac:dyDescent="0.2">
      <c r="A18" s="15">
        <v>11</v>
      </c>
      <c r="B18" s="16" t="s">
        <v>775</v>
      </c>
      <c r="C18" s="128" t="s">
        <v>1650</v>
      </c>
      <c r="D18" s="128" t="s">
        <v>1650</v>
      </c>
      <c r="E18" s="128" t="s">
        <v>1650</v>
      </c>
      <c r="F18" s="128" t="s">
        <v>1650</v>
      </c>
      <c r="G18" s="128" t="s">
        <v>1650</v>
      </c>
      <c r="H18" s="158" t="s">
        <v>1650</v>
      </c>
      <c r="I18" s="25"/>
    </row>
    <row r="19" spans="1:9" ht="21" x14ac:dyDescent="0.2">
      <c r="A19" s="15">
        <v>12</v>
      </c>
      <c r="B19" s="16" t="s">
        <v>432</v>
      </c>
      <c r="C19" s="128" t="s">
        <v>1650</v>
      </c>
      <c r="D19" s="128" t="s">
        <v>1650</v>
      </c>
      <c r="E19" s="128" t="s">
        <v>1650</v>
      </c>
      <c r="F19" s="128" t="s">
        <v>1650</v>
      </c>
      <c r="G19" s="128" t="s">
        <v>1650</v>
      </c>
      <c r="H19" s="158" t="s">
        <v>1650</v>
      </c>
      <c r="I19" s="25"/>
    </row>
    <row r="20" spans="1:9" x14ac:dyDescent="0.2">
      <c r="A20" s="15">
        <v>13</v>
      </c>
      <c r="B20" s="16" t="s">
        <v>776</v>
      </c>
      <c r="C20" s="128" t="s">
        <v>1650</v>
      </c>
      <c r="D20" s="128" t="s">
        <v>1650</v>
      </c>
      <c r="E20" s="128" t="s">
        <v>1650</v>
      </c>
      <c r="F20" s="128" t="s">
        <v>1650</v>
      </c>
      <c r="G20" s="128" t="s">
        <v>1650</v>
      </c>
      <c r="H20" s="158" t="s">
        <v>1650</v>
      </c>
      <c r="I20" s="25"/>
    </row>
    <row r="21" spans="1:9" x14ac:dyDescent="0.2">
      <c r="A21" s="15">
        <v>14</v>
      </c>
      <c r="B21" s="16" t="s">
        <v>777</v>
      </c>
      <c r="C21" s="128" t="s">
        <v>1650</v>
      </c>
      <c r="D21" s="128" t="s">
        <v>1650</v>
      </c>
      <c r="E21" s="128" t="s">
        <v>1650</v>
      </c>
      <c r="F21" s="128" t="s">
        <v>1650</v>
      </c>
      <c r="G21" s="128" t="s">
        <v>1650</v>
      </c>
      <c r="H21" s="158" t="s">
        <v>1650</v>
      </c>
      <c r="I21" s="25"/>
    </row>
    <row r="22" spans="1:9" x14ac:dyDescent="0.2">
      <c r="A22" s="15">
        <v>15</v>
      </c>
      <c r="B22" s="16" t="s">
        <v>778</v>
      </c>
      <c r="C22" s="128" t="s">
        <v>1650</v>
      </c>
      <c r="D22" s="128" t="s">
        <v>1650</v>
      </c>
      <c r="E22" s="128" t="s">
        <v>1650</v>
      </c>
      <c r="F22" s="128" t="s">
        <v>1650</v>
      </c>
      <c r="G22" s="128" t="s">
        <v>1650</v>
      </c>
      <c r="H22" s="158" t="s">
        <v>1650</v>
      </c>
      <c r="I22" s="25"/>
    </row>
    <row r="23" spans="1:9" x14ac:dyDescent="0.2">
      <c r="A23" s="15">
        <v>16</v>
      </c>
      <c r="B23" s="16" t="s">
        <v>779</v>
      </c>
      <c r="C23" s="128" t="s">
        <v>1650</v>
      </c>
      <c r="D23" s="128" t="s">
        <v>1650</v>
      </c>
      <c r="E23" s="128" t="s">
        <v>1650</v>
      </c>
      <c r="F23" s="128" t="s">
        <v>1650</v>
      </c>
      <c r="G23" s="128" t="s">
        <v>1650</v>
      </c>
      <c r="H23" s="158" t="s">
        <v>1650</v>
      </c>
      <c r="I23" s="25"/>
    </row>
    <row r="24" spans="1:9" s="29" customFormat="1" x14ac:dyDescent="0.2">
      <c r="A24" s="27">
        <v>17</v>
      </c>
      <c r="B24" s="28" t="s">
        <v>16</v>
      </c>
      <c r="C24" s="130">
        <v>19059158</v>
      </c>
      <c r="D24" s="130">
        <v>1551568</v>
      </c>
      <c r="E24" s="130">
        <v>18856025</v>
      </c>
      <c r="F24" s="130">
        <v>229988</v>
      </c>
      <c r="G24" s="130">
        <v>4619548</v>
      </c>
      <c r="H24" s="160">
        <v>0.24199999999999999</v>
      </c>
      <c r="I24" s="30"/>
    </row>
  </sheetData>
  <mergeCells count="5">
    <mergeCell ref="A5:H5"/>
    <mergeCell ref="C6:D6"/>
    <mergeCell ref="E6:F6"/>
    <mergeCell ref="G6:H6"/>
    <mergeCell ref="A6:B7"/>
  </mergeCells>
  <hyperlinks>
    <hyperlink ref="A1" location="Forside!A1" display="Tilbage til forside" xr:uid="{8A15A8CA-8256-447F-BCF7-4697E0231F8E}"/>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556FD-E54C-4F08-BE0C-05DB2F283B28}">
  <dimension ref="A1:S24"/>
  <sheetViews>
    <sheetView zoomScaleNormal="100" workbookViewId="0"/>
  </sheetViews>
  <sheetFormatPr defaultRowHeight="14.25" x14ac:dyDescent="0.2"/>
  <cols>
    <col min="1" max="1" width="9.140625" style="19" customWidth="1"/>
    <col min="2" max="2" width="63.5703125" style="19" bestFit="1" customWidth="1"/>
    <col min="3" max="10" width="12.28515625" style="19" customWidth="1"/>
    <col min="11" max="19" width="12.28515625" style="39" customWidth="1"/>
    <col min="20" max="16384" width="9.140625" style="19"/>
  </cols>
  <sheetData>
    <row r="1" spans="1:19" s="21" customFormat="1" ht="15" x14ac:dyDescent="0.25">
      <c r="A1" s="95" t="s">
        <v>1069</v>
      </c>
      <c r="K1" s="38"/>
      <c r="L1" s="38"/>
      <c r="M1" s="38"/>
      <c r="N1" s="38"/>
      <c r="O1" s="38"/>
      <c r="P1" s="38"/>
      <c r="Q1" s="38"/>
      <c r="R1" s="38"/>
      <c r="S1" s="38"/>
    </row>
    <row r="2" spans="1:19" s="21" customFormat="1" ht="15" x14ac:dyDescent="0.25">
      <c r="A2" s="95"/>
    </row>
    <row r="3" spans="1:19" s="21" customFormat="1" ht="15" x14ac:dyDescent="0.25">
      <c r="A3" s="95"/>
    </row>
    <row r="4" spans="1:19" s="21" customFormat="1" ht="15" x14ac:dyDescent="0.25">
      <c r="A4" s="95"/>
      <c r="C4" s="96"/>
    </row>
    <row r="5" spans="1:19" ht="25.5" customHeight="1" x14ac:dyDescent="0.2">
      <c r="A5" s="256" t="s">
        <v>1046</v>
      </c>
      <c r="B5" s="257"/>
      <c r="C5" s="257"/>
      <c r="D5" s="257"/>
      <c r="E5" s="257"/>
      <c r="F5" s="257"/>
      <c r="G5" s="257"/>
      <c r="H5" s="257"/>
      <c r="I5" s="257"/>
      <c r="J5" s="257"/>
      <c r="K5" s="257"/>
      <c r="L5" s="257"/>
      <c r="M5" s="257"/>
      <c r="N5" s="257"/>
      <c r="O5" s="257"/>
      <c r="P5" s="257"/>
      <c r="Q5" s="257"/>
      <c r="R5" s="257"/>
      <c r="S5" s="258"/>
    </row>
    <row r="6" spans="1:19" s="39" customFormat="1" x14ac:dyDescent="0.2">
      <c r="A6" s="323" t="s">
        <v>1174</v>
      </c>
      <c r="B6" s="324"/>
      <c r="C6" s="330" t="s">
        <v>789</v>
      </c>
      <c r="D6" s="331"/>
      <c r="E6" s="331"/>
      <c r="F6" s="331"/>
      <c r="G6" s="331"/>
      <c r="H6" s="331"/>
      <c r="I6" s="331"/>
      <c r="J6" s="331"/>
      <c r="K6" s="331"/>
      <c r="L6" s="331"/>
      <c r="M6" s="331"/>
      <c r="N6" s="331"/>
      <c r="O6" s="331"/>
      <c r="P6" s="331"/>
      <c r="Q6" s="332"/>
      <c r="R6" s="271" t="s">
        <v>16</v>
      </c>
      <c r="S6" s="271" t="s">
        <v>790</v>
      </c>
    </row>
    <row r="7" spans="1:19" s="39" customFormat="1" x14ac:dyDescent="0.2">
      <c r="A7" s="327"/>
      <c r="B7" s="328"/>
      <c r="C7" s="65">
        <v>0</v>
      </c>
      <c r="D7" s="65">
        <v>0.02</v>
      </c>
      <c r="E7" s="66">
        <v>0.04</v>
      </c>
      <c r="F7" s="66">
        <v>0.1</v>
      </c>
      <c r="G7" s="66">
        <v>0.2</v>
      </c>
      <c r="H7" s="65">
        <v>0.35</v>
      </c>
      <c r="I7" s="67">
        <v>0.5</v>
      </c>
      <c r="J7" s="67">
        <v>0.7</v>
      </c>
      <c r="K7" s="65">
        <v>0.75</v>
      </c>
      <c r="L7" s="65">
        <v>1</v>
      </c>
      <c r="M7" s="65">
        <v>1.5</v>
      </c>
      <c r="N7" s="65">
        <v>2.5</v>
      </c>
      <c r="O7" s="65">
        <v>3.7</v>
      </c>
      <c r="P7" s="65">
        <v>12.5</v>
      </c>
      <c r="Q7" s="105" t="s">
        <v>791</v>
      </c>
      <c r="R7" s="272"/>
      <c r="S7" s="272"/>
    </row>
    <row r="8" spans="1:19" x14ac:dyDescent="0.2">
      <c r="A8" s="15">
        <v>1</v>
      </c>
      <c r="B8" s="16" t="s">
        <v>769</v>
      </c>
      <c r="C8" s="127">
        <v>12717735</v>
      </c>
      <c r="D8" s="127" t="s">
        <v>1650</v>
      </c>
      <c r="E8" s="127" t="s">
        <v>1650</v>
      </c>
      <c r="F8" s="127" t="s">
        <v>1650</v>
      </c>
      <c r="G8" s="127" t="s">
        <v>1650</v>
      </c>
      <c r="H8" s="127" t="s">
        <v>1650</v>
      </c>
      <c r="I8" s="127" t="s">
        <v>1650</v>
      </c>
      <c r="J8" s="127" t="s">
        <v>1650</v>
      </c>
      <c r="K8" s="127" t="s">
        <v>1650</v>
      </c>
      <c r="L8" s="127" t="s">
        <v>1650</v>
      </c>
      <c r="M8" s="127" t="s">
        <v>1650</v>
      </c>
      <c r="N8" s="127" t="s">
        <v>1650</v>
      </c>
      <c r="O8" s="127" t="s">
        <v>1650</v>
      </c>
      <c r="P8" s="127" t="s">
        <v>1650</v>
      </c>
      <c r="Q8" s="127" t="s">
        <v>1650</v>
      </c>
      <c r="R8" s="127">
        <v>12717735</v>
      </c>
      <c r="S8" s="127" t="s">
        <v>1650</v>
      </c>
    </row>
    <row r="9" spans="1:19" x14ac:dyDescent="0.2">
      <c r="A9" s="15">
        <v>2</v>
      </c>
      <c r="B9" s="16" t="s">
        <v>770</v>
      </c>
      <c r="C9" s="127" t="s">
        <v>1650</v>
      </c>
      <c r="D9" s="127" t="s">
        <v>1650</v>
      </c>
      <c r="E9" s="127" t="s">
        <v>1650</v>
      </c>
      <c r="F9" s="127" t="s">
        <v>1650</v>
      </c>
      <c r="G9" s="127" t="s">
        <v>1650</v>
      </c>
      <c r="H9" s="127" t="s">
        <v>1650</v>
      </c>
      <c r="I9" s="127" t="s">
        <v>1650</v>
      </c>
      <c r="J9" s="127" t="s">
        <v>1650</v>
      </c>
      <c r="K9" s="127" t="s">
        <v>1650</v>
      </c>
      <c r="L9" s="127" t="s">
        <v>1650</v>
      </c>
      <c r="M9" s="127" t="s">
        <v>1650</v>
      </c>
      <c r="N9" s="127" t="s">
        <v>1650</v>
      </c>
      <c r="O9" s="127" t="s">
        <v>1650</v>
      </c>
      <c r="P9" s="127" t="s">
        <v>1650</v>
      </c>
      <c r="Q9" s="127" t="s">
        <v>1650</v>
      </c>
      <c r="R9" s="127" t="s">
        <v>1650</v>
      </c>
      <c r="S9" s="127" t="s">
        <v>1650</v>
      </c>
    </row>
    <row r="10" spans="1:19" x14ac:dyDescent="0.2">
      <c r="A10" s="15">
        <v>3</v>
      </c>
      <c r="B10" s="16" t="s">
        <v>771</v>
      </c>
      <c r="C10" s="127" t="s">
        <v>1650</v>
      </c>
      <c r="D10" s="127" t="s">
        <v>1650</v>
      </c>
      <c r="E10" s="127" t="s">
        <v>1650</v>
      </c>
      <c r="F10" s="127" t="s">
        <v>1650</v>
      </c>
      <c r="G10" s="127" t="s">
        <v>1650</v>
      </c>
      <c r="H10" s="127" t="s">
        <v>1650</v>
      </c>
      <c r="I10" s="127" t="s">
        <v>1650</v>
      </c>
      <c r="J10" s="127" t="s">
        <v>1650</v>
      </c>
      <c r="K10" s="127" t="s">
        <v>1650</v>
      </c>
      <c r="L10" s="127" t="s">
        <v>1650</v>
      </c>
      <c r="M10" s="127" t="s">
        <v>1650</v>
      </c>
      <c r="N10" s="127" t="s">
        <v>1650</v>
      </c>
      <c r="O10" s="127" t="s">
        <v>1650</v>
      </c>
      <c r="P10" s="127" t="s">
        <v>1650</v>
      </c>
      <c r="Q10" s="127" t="s">
        <v>1650</v>
      </c>
      <c r="R10" s="127" t="s">
        <v>1650</v>
      </c>
      <c r="S10" s="127" t="s">
        <v>1650</v>
      </c>
    </row>
    <row r="11" spans="1:19" x14ac:dyDescent="0.2">
      <c r="A11" s="15">
        <v>4</v>
      </c>
      <c r="B11" s="16" t="s">
        <v>772</v>
      </c>
      <c r="C11" s="127" t="s">
        <v>1650</v>
      </c>
      <c r="D11" s="127" t="s">
        <v>1650</v>
      </c>
      <c r="E11" s="127" t="s">
        <v>1650</v>
      </c>
      <c r="F11" s="127" t="s">
        <v>1650</v>
      </c>
      <c r="G11" s="127" t="s">
        <v>1650</v>
      </c>
      <c r="H11" s="127" t="s">
        <v>1650</v>
      </c>
      <c r="I11" s="127" t="s">
        <v>1650</v>
      </c>
      <c r="J11" s="127" t="s">
        <v>1650</v>
      </c>
      <c r="K11" s="127" t="s">
        <v>1650</v>
      </c>
      <c r="L11" s="127" t="s">
        <v>1650</v>
      </c>
      <c r="M11" s="127" t="s">
        <v>1650</v>
      </c>
      <c r="N11" s="127" t="s">
        <v>1650</v>
      </c>
      <c r="O11" s="127" t="s">
        <v>1650</v>
      </c>
      <c r="P11" s="127" t="s">
        <v>1650</v>
      </c>
      <c r="Q11" s="127" t="s">
        <v>1650</v>
      </c>
      <c r="R11" s="127" t="s">
        <v>1650</v>
      </c>
      <c r="S11" s="127" t="s">
        <v>1650</v>
      </c>
    </row>
    <row r="12" spans="1:19" x14ac:dyDescent="0.2">
      <c r="A12" s="15">
        <v>5</v>
      </c>
      <c r="B12" s="16" t="s">
        <v>773</v>
      </c>
      <c r="C12" s="127" t="s">
        <v>1650</v>
      </c>
      <c r="D12" s="127" t="s">
        <v>1650</v>
      </c>
      <c r="E12" s="127" t="s">
        <v>1650</v>
      </c>
      <c r="F12" s="127" t="s">
        <v>1650</v>
      </c>
      <c r="G12" s="127" t="s">
        <v>1650</v>
      </c>
      <c r="H12" s="127" t="s">
        <v>1650</v>
      </c>
      <c r="I12" s="127" t="s">
        <v>1650</v>
      </c>
      <c r="J12" s="127" t="s">
        <v>1650</v>
      </c>
      <c r="K12" s="127" t="s">
        <v>1650</v>
      </c>
      <c r="L12" s="127" t="s">
        <v>1650</v>
      </c>
      <c r="M12" s="127" t="s">
        <v>1650</v>
      </c>
      <c r="N12" s="127" t="s">
        <v>1650</v>
      </c>
      <c r="O12" s="127" t="s">
        <v>1650</v>
      </c>
      <c r="P12" s="127" t="s">
        <v>1650</v>
      </c>
      <c r="Q12" s="127" t="s">
        <v>1650</v>
      </c>
      <c r="R12" s="127" t="s">
        <v>1650</v>
      </c>
      <c r="S12" s="127" t="s">
        <v>1650</v>
      </c>
    </row>
    <row r="13" spans="1:19" x14ac:dyDescent="0.2">
      <c r="A13" s="15">
        <v>6</v>
      </c>
      <c r="B13" s="16" t="s">
        <v>437</v>
      </c>
      <c r="C13" s="127" t="s">
        <v>1650</v>
      </c>
      <c r="D13" s="127" t="s">
        <v>1650</v>
      </c>
      <c r="E13" s="127" t="s">
        <v>1650</v>
      </c>
      <c r="F13" s="127" t="s">
        <v>1650</v>
      </c>
      <c r="G13" s="127">
        <v>256710</v>
      </c>
      <c r="H13" s="127" t="s">
        <v>1650</v>
      </c>
      <c r="I13" s="127">
        <v>291916</v>
      </c>
      <c r="J13" s="127" t="s">
        <v>1650</v>
      </c>
      <c r="K13" s="127" t="s">
        <v>1650</v>
      </c>
      <c r="L13" s="127">
        <v>1215</v>
      </c>
      <c r="M13" s="127" t="s">
        <v>1650</v>
      </c>
      <c r="N13" s="127" t="s">
        <v>1650</v>
      </c>
      <c r="O13" s="127" t="s">
        <v>1650</v>
      </c>
      <c r="P13" s="127" t="s">
        <v>1650</v>
      </c>
      <c r="Q13" s="127" t="s">
        <v>1650</v>
      </c>
      <c r="R13" s="127">
        <v>549842</v>
      </c>
      <c r="S13" s="127" t="s">
        <v>1650</v>
      </c>
    </row>
    <row r="14" spans="1:19" x14ac:dyDescent="0.2">
      <c r="A14" s="15">
        <v>7</v>
      </c>
      <c r="B14" s="16" t="s">
        <v>442</v>
      </c>
      <c r="C14" s="127" t="s">
        <v>1650</v>
      </c>
      <c r="D14" s="127" t="s">
        <v>1650</v>
      </c>
      <c r="E14" s="127" t="s">
        <v>1650</v>
      </c>
      <c r="F14" s="127" t="s">
        <v>1650</v>
      </c>
      <c r="G14" s="127" t="s">
        <v>1650</v>
      </c>
      <c r="H14" s="127" t="s">
        <v>1650</v>
      </c>
      <c r="I14" s="127" t="s">
        <v>1650</v>
      </c>
      <c r="J14" s="127" t="s">
        <v>1650</v>
      </c>
      <c r="K14" s="127" t="s">
        <v>1650</v>
      </c>
      <c r="L14" s="127">
        <v>1450054</v>
      </c>
      <c r="M14" s="127" t="s">
        <v>1650</v>
      </c>
      <c r="N14" s="127" t="s">
        <v>1650</v>
      </c>
      <c r="O14" s="127" t="s">
        <v>1650</v>
      </c>
      <c r="P14" s="127" t="s">
        <v>1650</v>
      </c>
      <c r="Q14" s="127" t="s">
        <v>1650</v>
      </c>
      <c r="R14" s="127">
        <v>1450054</v>
      </c>
      <c r="S14" s="127" t="s">
        <v>1650</v>
      </c>
    </row>
    <row r="15" spans="1:19" x14ac:dyDescent="0.2">
      <c r="A15" s="15">
        <v>8</v>
      </c>
      <c r="B15" s="16" t="s">
        <v>440</v>
      </c>
      <c r="C15" s="127" t="s">
        <v>1650</v>
      </c>
      <c r="D15" s="127" t="s">
        <v>1650</v>
      </c>
      <c r="E15" s="127" t="s">
        <v>1650</v>
      </c>
      <c r="F15" s="127" t="s">
        <v>1650</v>
      </c>
      <c r="G15" s="127" t="s">
        <v>1650</v>
      </c>
      <c r="H15" s="127" t="s">
        <v>1650</v>
      </c>
      <c r="I15" s="127" t="s">
        <v>1650</v>
      </c>
      <c r="J15" s="127" t="s">
        <v>1650</v>
      </c>
      <c r="K15" s="127">
        <v>4306888</v>
      </c>
      <c r="L15" s="127" t="s">
        <v>1650</v>
      </c>
      <c r="M15" s="127" t="s">
        <v>1650</v>
      </c>
      <c r="N15" s="127" t="s">
        <v>1650</v>
      </c>
      <c r="O15" s="127" t="s">
        <v>1650</v>
      </c>
      <c r="P15" s="127" t="s">
        <v>1650</v>
      </c>
      <c r="Q15" s="127" t="s">
        <v>1650</v>
      </c>
      <c r="R15" s="127">
        <v>4306888</v>
      </c>
      <c r="S15" s="127" t="s">
        <v>1650</v>
      </c>
    </row>
    <row r="16" spans="1:19" x14ac:dyDescent="0.2">
      <c r="A16" s="15">
        <v>9</v>
      </c>
      <c r="B16" s="16" t="s">
        <v>785</v>
      </c>
      <c r="C16" s="127" t="s">
        <v>1650</v>
      </c>
      <c r="D16" s="127" t="s">
        <v>1650</v>
      </c>
      <c r="E16" s="127" t="s">
        <v>1650</v>
      </c>
      <c r="F16" s="127" t="s">
        <v>1650</v>
      </c>
      <c r="G16" s="127" t="s">
        <v>1650</v>
      </c>
      <c r="H16" s="127">
        <v>0</v>
      </c>
      <c r="I16" s="127" t="s">
        <v>1650</v>
      </c>
      <c r="J16" s="127" t="s">
        <v>1650</v>
      </c>
      <c r="K16" s="127" t="s">
        <v>1650</v>
      </c>
      <c r="L16" s="127" t="s">
        <v>1650</v>
      </c>
      <c r="M16" s="127" t="s">
        <v>1650</v>
      </c>
      <c r="N16" s="127" t="s">
        <v>1650</v>
      </c>
      <c r="O16" s="127" t="s">
        <v>1650</v>
      </c>
      <c r="P16" s="127" t="s">
        <v>1650</v>
      </c>
      <c r="Q16" s="127" t="s">
        <v>1650</v>
      </c>
      <c r="R16" s="127">
        <v>0</v>
      </c>
      <c r="S16" s="127" t="s">
        <v>1650</v>
      </c>
    </row>
    <row r="17" spans="1:19" x14ac:dyDescent="0.2">
      <c r="A17" s="15">
        <v>10</v>
      </c>
      <c r="B17" s="16" t="s">
        <v>527</v>
      </c>
      <c r="C17" s="127" t="s">
        <v>1650</v>
      </c>
      <c r="D17" s="127" t="s">
        <v>1650</v>
      </c>
      <c r="E17" s="127" t="s">
        <v>1650</v>
      </c>
      <c r="F17" s="127" t="s">
        <v>1650</v>
      </c>
      <c r="G17" s="127" t="s">
        <v>1650</v>
      </c>
      <c r="H17" s="127" t="s">
        <v>1650</v>
      </c>
      <c r="I17" s="127" t="s">
        <v>1650</v>
      </c>
      <c r="J17" s="127" t="s">
        <v>1650</v>
      </c>
      <c r="K17" s="127" t="s">
        <v>1650</v>
      </c>
      <c r="L17" s="127">
        <v>37985</v>
      </c>
      <c r="M17" s="127">
        <v>23509</v>
      </c>
      <c r="N17" s="127" t="s">
        <v>1650</v>
      </c>
      <c r="O17" s="127" t="s">
        <v>1650</v>
      </c>
      <c r="P17" s="127" t="s">
        <v>1650</v>
      </c>
      <c r="Q17" s="127" t="s">
        <v>1650</v>
      </c>
      <c r="R17" s="127">
        <v>61494</v>
      </c>
      <c r="S17" s="127" t="s">
        <v>1650</v>
      </c>
    </row>
    <row r="18" spans="1:19" x14ac:dyDescent="0.2">
      <c r="A18" s="15">
        <v>11</v>
      </c>
      <c r="B18" s="16" t="s">
        <v>775</v>
      </c>
      <c r="C18" s="127" t="s">
        <v>1650</v>
      </c>
      <c r="D18" s="127" t="s">
        <v>1650</v>
      </c>
      <c r="E18" s="127" t="s">
        <v>1650</v>
      </c>
      <c r="F18" s="127" t="s">
        <v>1650</v>
      </c>
      <c r="G18" s="127" t="s">
        <v>1650</v>
      </c>
      <c r="H18" s="127" t="s">
        <v>1650</v>
      </c>
      <c r="I18" s="127" t="s">
        <v>1650</v>
      </c>
      <c r="J18" s="127" t="s">
        <v>1650</v>
      </c>
      <c r="K18" s="127" t="s">
        <v>1650</v>
      </c>
      <c r="L18" s="127" t="s">
        <v>1650</v>
      </c>
      <c r="M18" s="127" t="s">
        <v>1650</v>
      </c>
      <c r="N18" s="127" t="s">
        <v>1650</v>
      </c>
      <c r="O18" s="127" t="s">
        <v>1650</v>
      </c>
      <c r="P18" s="127" t="s">
        <v>1650</v>
      </c>
      <c r="Q18" s="127" t="s">
        <v>1650</v>
      </c>
      <c r="R18" s="127" t="s">
        <v>1650</v>
      </c>
      <c r="S18" s="127" t="s">
        <v>1650</v>
      </c>
    </row>
    <row r="19" spans="1:19" x14ac:dyDescent="0.2">
      <c r="A19" s="15">
        <v>12</v>
      </c>
      <c r="B19" s="16" t="s">
        <v>432</v>
      </c>
      <c r="C19" s="127" t="s">
        <v>1650</v>
      </c>
      <c r="D19" s="127" t="s">
        <v>1650</v>
      </c>
      <c r="E19" s="127" t="s">
        <v>1650</v>
      </c>
      <c r="F19" s="127" t="s">
        <v>1650</v>
      </c>
      <c r="G19" s="127" t="s">
        <v>1650</v>
      </c>
      <c r="H19" s="127" t="s">
        <v>1650</v>
      </c>
      <c r="I19" s="127" t="s">
        <v>1650</v>
      </c>
      <c r="J19" s="127" t="s">
        <v>1650</v>
      </c>
      <c r="K19" s="127" t="s">
        <v>1650</v>
      </c>
      <c r="L19" s="127" t="s">
        <v>1650</v>
      </c>
      <c r="M19" s="127" t="s">
        <v>1650</v>
      </c>
      <c r="N19" s="127" t="s">
        <v>1650</v>
      </c>
      <c r="O19" s="127" t="s">
        <v>1650</v>
      </c>
      <c r="P19" s="127" t="s">
        <v>1650</v>
      </c>
      <c r="Q19" s="127" t="s">
        <v>1650</v>
      </c>
      <c r="R19" s="127" t="s">
        <v>1650</v>
      </c>
      <c r="S19" s="127" t="s">
        <v>1650</v>
      </c>
    </row>
    <row r="20" spans="1:19" x14ac:dyDescent="0.2">
      <c r="A20" s="15">
        <v>13</v>
      </c>
      <c r="B20" s="16" t="s">
        <v>786</v>
      </c>
      <c r="C20" s="127" t="s">
        <v>1650</v>
      </c>
      <c r="D20" s="127" t="s">
        <v>1650</v>
      </c>
      <c r="E20" s="127" t="s">
        <v>1650</v>
      </c>
      <c r="F20" s="127" t="s">
        <v>1650</v>
      </c>
      <c r="G20" s="127" t="s">
        <v>1650</v>
      </c>
      <c r="H20" s="127" t="s">
        <v>1650</v>
      </c>
      <c r="I20" s="127" t="s">
        <v>1650</v>
      </c>
      <c r="J20" s="127" t="s">
        <v>1650</v>
      </c>
      <c r="K20" s="127" t="s">
        <v>1650</v>
      </c>
      <c r="L20" s="127" t="s">
        <v>1650</v>
      </c>
      <c r="M20" s="127" t="s">
        <v>1650</v>
      </c>
      <c r="N20" s="127" t="s">
        <v>1650</v>
      </c>
      <c r="O20" s="127" t="s">
        <v>1650</v>
      </c>
      <c r="P20" s="127" t="s">
        <v>1650</v>
      </c>
      <c r="Q20" s="127" t="s">
        <v>1650</v>
      </c>
      <c r="R20" s="127" t="s">
        <v>1650</v>
      </c>
      <c r="S20" s="127" t="s">
        <v>1650</v>
      </c>
    </row>
    <row r="21" spans="1:19" x14ac:dyDescent="0.2">
      <c r="A21" s="15">
        <v>14</v>
      </c>
      <c r="B21" s="16" t="s">
        <v>787</v>
      </c>
      <c r="C21" s="127" t="s">
        <v>1650</v>
      </c>
      <c r="D21" s="127" t="s">
        <v>1650</v>
      </c>
      <c r="E21" s="127" t="s">
        <v>1650</v>
      </c>
      <c r="F21" s="127" t="s">
        <v>1650</v>
      </c>
      <c r="G21" s="127" t="s">
        <v>1650</v>
      </c>
      <c r="H21" s="127" t="s">
        <v>1650</v>
      </c>
      <c r="I21" s="127" t="s">
        <v>1650</v>
      </c>
      <c r="J21" s="127" t="s">
        <v>1650</v>
      </c>
      <c r="K21" s="127" t="s">
        <v>1650</v>
      </c>
      <c r="L21" s="127" t="s">
        <v>1650</v>
      </c>
      <c r="M21" s="127" t="s">
        <v>1650</v>
      </c>
      <c r="N21" s="127" t="s">
        <v>1650</v>
      </c>
      <c r="O21" s="127" t="s">
        <v>1650</v>
      </c>
      <c r="P21" s="127" t="s">
        <v>1650</v>
      </c>
      <c r="Q21" s="127" t="s">
        <v>1650</v>
      </c>
      <c r="R21" s="127" t="s">
        <v>1650</v>
      </c>
      <c r="S21" s="127" t="s">
        <v>1650</v>
      </c>
    </row>
    <row r="22" spans="1:19" x14ac:dyDescent="0.2">
      <c r="A22" s="15">
        <v>15</v>
      </c>
      <c r="B22" s="16" t="s">
        <v>788</v>
      </c>
      <c r="C22" s="127" t="s">
        <v>1650</v>
      </c>
      <c r="D22" s="127" t="s">
        <v>1650</v>
      </c>
      <c r="E22" s="127" t="s">
        <v>1650</v>
      </c>
      <c r="F22" s="127" t="s">
        <v>1650</v>
      </c>
      <c r="G22" s="127" t="s">
        <v>1650</v>
      </c>
      <c r="H22" s="127" t="s">
        <v>1650</v>
      </c>
      <c r="I22" s="127" t="s">
        <v>1650</v>
      </c>
      <c r="J22" s="127" t="s">
        <v>1650</v>
      </c>
      <c r="K22" s="127" t="s">
        <v>1650</v>
      </c>
      <c r="L22" s="127" t="s">
        <v>1650</v>
      </c>
      <c r="M22" s="127" t="s">
        <v>1650</v>
      </c>
      <c r="N22" s="127" t="s">
        <v>1650</v>
      </c>
      <c r="O22" s="127" t="s">
        <v>1650</v>
      </c>
      <c r="P22" s="127" t="s">
        <v>1650</v>
      </c>
      <c r="Q22" s="127" t="s">
        <v>1650</v>
      </c>
      <c r="R22" s="127" t="s">
        <v>1650</v>
      </c>
      <c r="S22" s="127" t="s">
        <v>1650</v>
      </c>
    </row>
    <row r="23" spans="1:19" x14ac:dyDescent="0.2">
      <c r="A23" s="15">
        <v>16</v>
      </c>
      <c r="B23" s="16" t="s">
        <v>779</v>
      </c>
      <c r="C23" s="127" t="s">
        <v>1650</v>
      </c>
      <c r="D23" s="127" t="s">
        <v>1650</v>
      </c>
      <c r="E23" s="127" t="s">
        <v>1650</v>
      </c>
      <c r="F23" s="127" t="s">
        <v>1650</v>
      </c>
      <c r="G23" s="127" t="s">
        <v>1650</v>
      </c>
      <c r="H23" s="127" t="s">
        <v>1650</v>
      </c>
      <c r="I23" s="127" t="s">
        <v>1650</v>
      </c>
      <c r="J23" s="127" t="s">
        <v>1650</v>
      </c>
      <c r="K23" s="127" t="s">
        <v>1650</v>
      </c>
      <c r="L23" s="127" t="s">
        <v>1650</v>
      </c>
      <c r="M23" s="127" t="s">
        <v>1650</v>
      </c>
      <c r="N23" s="127" t="s">
        <v>1650</v>
      </c>
      <c r="O23" s="127" t="s">
        <v>1650</v>
      </c>
      <c r="P23" s="127" t="s">
        <v>1650</v>
      </c>
      <c r="Q23" s="127" t="s">
        <v>1650</v>
      </c>
      <c r="R23" s="127" t="s">
        <v>1650</v>
      </c>
      <c r="S23" s="127" t="s">
        <v>1650</v>
      </c>
    </row>
    <row r="24" spans="1:19" s="29" customFormat="1" x14ac:dyDescent="0.2">
      <c r="A24" s="27">
        <v>17</v>
      </c>
      <c r="B24" s="28" t="s">
        <v>16</v>
      </c>
      <c r="C24" s="133">
        <v>12717735</v>
      </c>
      <c r="D24" s="133" t="s">
        <v>1650</v>
      </c>
      <c r="E24" s="133" t="s">
        <v>1650</v>
      </c>
      <c r="F24" s="133" t="s">
        <v>1650</v>
      </c>
      <c r="G24" s="133">
        <v>256710</v>
      </c>
      <c r="H24" s="133">
        <v>0</v>
      </c>
      <c r="I24" s="133">
        <v>291916</v>
      </c>
      <c r="J24" s="133" t="s">
        <v>1650</v>
      </c>
      <c r="K24" s="133">
        <v>4306888</v>
      </c>
      <c r="L24" s="133">
        <v>1489254</v>
      </c>
      <c r="M24" s="133">
        <v>23509</v>
      </c>
      <c r="N24" s="133" t="s">
        <v>1650</v>
      </c>
      <c r="O24" s="133" t="s">
        <v>1650</v>
      </c>
      <c r="P24" s="133" t="s">
        <v>1650</v>
      </c>
      <c r="Q24" s="133" t="s">
        <v>1650</v>
      </c>
      <c r="R24" s="133">
        <v>19086012</v>
      </c>
      <c r="S24" s="133" t="s">
        <v>1650</v>
      </c>
    </row>
  </sheetData>
  <mergeCells count="5">
    <mergeCell ref="A5:S5"/>
    <mergeCell ref="R6:R7"/>
    <mergeCell ref="S6:S7"/>
    <mergeCell ref="A6:B7"/>
    <mergeCell ref="C6:Q6"/>
  </mergeCells>
  <hyperlinks>
    <hyperlink ref="A1" location="Forside!A1" display="Tilbage til forside" xr:uid="{3C5958AC-A072-401D-B3E3-0F6B06899A60}"/>
  </hyperlink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8E2BF-3427-4048-821D-84D21DC9E2B8}">
  <dimension ref="A1:C11"/>
  <sheetViews>
    <sheetView workbookViewId="0"/>
  </sheetViews>
  <sheetFormatPr defaultRowHeight="14.25" x14ac:dyDescent="0.2"/>
  <cols>
    <col min="1" max="1" width="9.140625" style="19"/>
    <col min="2" max="2" width="94.85546875" style="19" customWidth="1"/>
    <col min="3" max="3" width="94.85546875" style="97" customWidth="1"/>
    <col min="4" max="16384" width="9.140625" style="19"/>
  </cols>
  <sheetData>
    <row r="1" spans="1:3" s="21" customFormat="1" ht="15" x14ac:dyDescent="0.25">
      <c r="A1" s="95" t="s">
        <v>1069</v>
      </c>
      <c r="C1" s="96"/>
    </row>
    <row r="2" spans="1:3" s="21" customFormat="1" ht="15" x14ac:dyDescent="0.25">
      <c r="A2" s="95"/>
    </row>
    <row r="3" spans="1:3" s="21" customFormat="1" ht="15" x14ac:dyDescent="0.25">
      <c r="A3" s="95"/>
    </row>
    <row r="4" spans="1:3" s="21" customFormat="1" ht="15" x14ac:dyDescent="0.25">
      <c r="A4" s="95"/>
      <c r="C4" s="96"/>
    </row>
    <row r="5" spans="1:3" ht="25.5" customHeight="1" x14ac:dyDescent="0.2">
      <c r="A5" s="256" t="s">
        <v>792</v>
      </c>
      <c r="B5" s="257"/>
      <c r="C5" s="258"/>
    </row>
    <row r="6" spans="1:3" x14ac:dyDescent="0.2">
      <c r="A6" s="265"/>
      <c r="B6" s="266"/>
      <c r="C6" s="40" t="s">
        <v>635</v>
      </c>
    </row>
    <row r="7" spans="1:3" ht="31.5" x14ac:dyDescent="0.2">
      <c r="A7" s="15" t="s">
        <v>621</v>
      </c>
      <c r="B7" s="42" t="s">
        <v>1190</v>
      </c>
      <c r="C7" s="42" t="s">
        <v>1422</v>
      </c>
    </row>
    <row r="8" spans="1:3" ht="126" x14ac:dyDescent="0.2">
      <c r="A8" s="15" t="s">
        <v>679</v>
      </c>
      <c r="B8" s="42" t="s">
        <v>1197</v>
      </c>
      <c r="C8" s="16" t="s">
        <v>1328</v>
      </c>
    </row>
    <row r="9" spans="1:3" ht="42" x14ac:dyDescent="0.2">
      <c r="A9" s="15" t="s">
        <v>686</v>
      </c>
      <c r="B9" s="42" t="s">
        <v>1191</v>
      </c>
      <c r="C9" s="16" t="s">
        <v>1329</v>
      </c>
    </row>
    <row r="10" spans="1:3" ht="21" x14ac:dyDescent="0.2">
      <c r="A10" s="15" t="s">
        <v>624</v>
      </c>
      <c r="B10" s="42" t="s">
        <v>1192</v>
      </c>
      <c r="C10" s="16" t="s">
        <v>1434</v>
      </c>
    </row>
    <row r="11" spans="1:3" ht="157.5" x14ac:dyDescent="0.2">
      <c r="A11" s="15" t="s">
        <v>625</v>
      </c>
      <c r="B11" s="42" t="s">
        <v>1193</v>
      </c>
      <c r="C11" s="42" t="s">
        <v>1330</v>
      </c>
    </row>
  </sheetData>
  <mergeCells count="2">
    <mergeCell ref="A6:B6"/>
    <mergeCell ref="A5:C5"/>
  </mergeCells>
  <hyperlinks>
    <hyperlink ref="A1" location="Forside!A1" display="Tilbage til forside" xr:uid="{95E3D6BA-BA3A-4A62-9D86-E303F3461304}"/>
  </hyperlink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D64E-C2B7-4C98-AF07-572FD50AE5DE}">
  <dimension ref="A1:N43"/>
  <sheetViews>
    <sheetView workbookViewId="0"/>
  </sheetViews>
  <sheetFormatPr defaultRowHeight="14.25" x14ac:dyDescent="0.2"/>
  <cols>
    <col min="1" max="1" width="34" style="19" customWidth="1"/>
    <col min="2" max="2" width="27.140625" style="19" bestFit="1" customWidth="1"/>
    <col min="3" max="3" width="16" style="19" bestFit="1" customWidth="1"/>
    <col min="4" max="4" width="20.140625" style="19" bestFit="1" customWidth="1"/>
    <col min="5" max="5" width="16.5703125" style="19" bestFit="1" customWidth="1"/>
    <col min="6" max="6" width="20" style="19" bestFit="1" customWidth="1"/>
    <col min="7" max="7" width="16.5703125" style="19" bestFit="1" customWidth="1"/>
    <col min="8" max="8" width="15.5703125" style="39" bestFit="1" customWidth="1"/>
    <col min="9" max="10" width="16.5703125" style="39" bestFit="1" customWidth="1"/>
    <col min="11" max="11" width="14.28515625" style="39" bestFit="1" customWidth="1"/>
    <col min="12" max="12" width="14.7109375" style="39" bestFit="1" customWidth="1"/>
    <col min="13" max="13" width="15" style="39" bestFit="1" customWidth="1"/>
    <col min="14" max="14" width="16.140625" style="39" bestFit="1" customWidth="1"/>
    <col min="15" max="16384" width="9.140625" style="19"/>
  </cols>
  <sheetData>
    <row r="1" spans="1:14" s="21" customFormat="1" ht="15" x14ac:dyDescent="0.25">
      <c r="A1" s="95" t="s">
        <v>1069</v>
      </c>
      <c r="H1" s="38"/>
      <c r="I1" s="38"/>
      <c r="J1" s="38"/>
      <c r="K1" s="38"/>
      <c r="L1" s="38"/>
      <c r="M1" s="38"/>
      <c r="N1" s="38"/>
    </row>
    <row r="2" spans="1:14" s="21" customFormat="1" ht="15" x14ac:dyDescent="0.25">
      <c r="A2" s="95"/>
    </row>
    <row r="3" spans="1:14" s="21" customFormat="1" ht="15" x14ac:dyDescent="0.25">
      <c r="A3" s="95"/>
    </row>
    <row r="4" spans="1:14" s="21" customFormat="1" ht="15" x14ac:dyDescent="0.25">
      <c r="A4" s="95"/>
      <c r="C4" s="96"/>
    </row>
    <row r="5" spans="1:14" ht="25.5" customHeight="1" x14ac:dyDescent="0.2">
      <c r="A5" s="256" t="s">
        <v>826</v>
      </c>
      <c r="B5" s="257"/>
      <c r="C5" s="257"/>
      <c r="D5" s="257"/>
      <c r="E5" s="257"/>
      <c r="F5" s="257"/>
      <c r="G5" s="257"/>
      <c r="H5" s="257"/>
      <c r="I5" s="257"/>
      <c r="J5" s="257"/>
      <c r="K5" s="257"/>
      <c r="L5" s="257"/>
      <c r="M5" s="257"/>
      <c r="N5" s="258"/>
    </row>
    <row r="6" spans="1:14" s="39" customFormat="1" ht="63" x14ac:dyDescent="0.2">
      <c r="A6" s="150" t="s">
        <v>1175</v>
      </c>
      <c r="B6" s="58" t="s">
        <v>820</v>
      </c>
      <c r="C6" s="73" t="s">
        <v>752</v>
      </c>
      <c r="D6" s="73" t="s">
        <v>1104</v>
      </c>
      <c r="E6" s="73" t="s">
        <v>1103</v>
      </c>
      <c r="F6" s="73" t="s">
        <v>1102</v>
      </c>
      <c r="G6" s="73" t="s">
        <v>1101</v>
      </c>
      <c r="H6" s="134" t="s">
        <v>822</v>
      </c>
      <c r="I6" s="134" t="s">
        <v>1100</v>
      </c>
      <c r="J6" s="134" t="s">
        <v>1346</v>
      </c>
      <c r="K6" s="134" t="s">
        <v>823</v>
      </c>
      <c r="L6" s="134" t="s">
        <v>824</v>
      </c>
      <c r="M6" s="134" t="s">
        <v>825</v>
      </c>
      <c r="N6" s="134" t="s">
        <v>1099</v>
      </c>
    </row>
    <row r="7" spans="1:14" ht="14.25" customHeight="1" x14ac:dyDescent="0.2">
      <c r="A7" s="342" t="s">
        <v>1345</v>
      </c>
      <c r="B7" s="16" t="s">
        <v>811</v>
      </c>
      <c r="C7" s="147">
        <v>529768</v>
      </c>
      <c r="D7" s="147">
        <v>1592850</v>
      </c>
      <c r="E7" s="195">
        <v>0.86199999999999999</v>
      </c>
      <c r="F7" s="147">
        <v>1902739</v>
      </c>
      <c r="G7" s="195">
        <v>1.2999999999999999E-3</v>
      </c>
      <c r="H7" s="147">
        <v>3231</v>
      </c>
      <c r="I7" s="195">
        <v>0.23599999999999999</v>
      </c>
      <c r="J7" s="147" t="s">
        <v>1650</v>
      </c>
      <c r="K7" s="147">
        <v>156116</v>
      </c>
      <c r="L7" s="195">
        <v>8.0000000000000004E-4</v>
      </c>
      <c r="M7" s="147">
        <v>576</v>
      </c>
      <c r="N7" s="147">
        <v>131</v>
      </c>
    </row>
    <row r="8" spans="1:14" x14ac:dyDescent="0.2">
      <c r="A8" s="343"/>
      <c r="B8" s="37" t="s">
        <v>1336</v>
      </c>
      <c r="C8" s="147" t="s">
        <v>1650</v>
      </c>
      <c r="D8" s="148" t="s">
        <v>1650</v>
      </c>
      <c r="E8" s="197" t="s">
        <v>1650</v>
      </c>
      <c r="F8" s="148" t="s">
        <v>1650</v>
      </c>
      <c r="G8" s="197" t="s">
        <v>1650</v>
      </c>
      <c r="H8" s="148" t="s">
        <v>1650</v>
      </c>
      <c r="I8" s="197" t="s">
        <v>1650</v>
      </c>
      <c r="J8" s="148" t="s">
        <v>1650</v>
      </c>
      <c r="K8" s="148" t="s">
        <v>1650</v>
      </c>
      <c r="L8" s="197" t="s">
        <v>1650</v>
      </c>
      <c r="M8" s="148" t="s">
        <v>1650</v>
      </c>
      <c r="N8" s="148" t="s">
        <v>1650</v>
      </c>
    </row>
    <row r="9" spans="1:14" x14ac:dyDescent="0.2">
      <c r="A9" s="343"/>
      <c r="B9" s="37" t="s">
        <v>1337</v>
      </c>
      <c r="C9" s="147">
        <v>529768</v>
      </c>
      <c r="D9" s="148">
        <v>1592850</v>
      </c>
      <c r="E9" s="197">
        <v>0.86199999999999999</v>
      </c>
      <c r="F9" s="148">
        <v>1902739</v>
      </c>
      <c r="G9" s="197">
        <v>1.2999999999999999E-3</v>
      </c>
      <c r="H9" s="148">
        <v>3231</v>
      </c>
      <c r="I9" s="197">
        <v>0.23599999999999999</v>
      </c>
      <c r="J9" s="148" t="s">
        <v>1650</v>
      </c>
      <c r="K9" s="148">
        <v>156116</v>
      </c>
      <c r="L9" s="197">
        <v>8.0000000000000004E-4</v>
      </c>
      <c r="M9" s="148">
        <v>576</v>
      </c>
      <c r="N9" s="148">
        <v>131</v>
      </c>
    </row>
    <row r="10" spans="1:14" x14ac:dyDescent="0.2">
      <c r="A10" s="343"/>
      <c r="B10" s="16" t="s">
        <v>812</v>
      </c>
      <c r="C10" s="147">
        <v>1689152</v>
      </c>
      <c r="D10" s="147">
        <v>2379476</v>
      </c>
      <c r="E10" s="195">
        <v>0.8448</v>
      </c>
      <c r="F10" s="147">
        <v>3699353</v>
      </c>
      <c r="G10" s="195">
        <v>2E-3</v>
      </c>
      <c r="H10" s="147">
        <v>5179</v>
      </c>
      <c r="I10" s="195">
        <v>0.23599999999999999</v>
      </c>
      <c r="J10" s="147" t="s">
        <v>1650</v>
      </c>
      <c r="K10" s="147">
        <v>421951</v>
      </c>
      <c r="L10" s="195">
        <v>1.1000000000000001E-3</v>
      </c>
      <c r="M10" s="147">
        <v>1716</v>
      </c>
      <c r="N10" s="147">
        <v>356</v>
      </c>
    </row>
    <row r="11" spans="1:14" x14ac:dyDescent="0.2">
      <c r="A11" s="343"/>
      <c r="B11" s="16" t="s">
        <v>813</v>
      </c>
      <c r="C11" s="147">
        <v>1323581</v>
      </c>
      <c r="D11" s="147">
        <v>1696927</v>
      </c>
      <c r="E11" s="195">
        <v>0.86619999999999997</v>
      </c>
      <c r="F11" s="147">
        <v>2793430</v>
      </c>
      <c r="G11" s="195">
        <v>3.3999999999999998E-3</v>
      </c>
      <c r="H11" s="147">
        <v>4501</v>
      </c>
      <c r="I11" s="195">
        <v>0.23599999999999999</v>
      </c>
      <c r="J11" s="147" t="s">
        <v>1650</v>
      </c>
      <c r="K11" s="147">
        <v>477290</v>
      </c>
      <c r="L11" s="195">
        <v>1.6999999999999999E-3</v>
      </c>
      <c r="M11" s="147">
        <v>2266</v>
      </c>
      <c r="N11" s="147">
        <v>496</v>
      </c>
    </row>
    <row r="12" spans="1:14" x14ac:dyDescent="0.2">
      <c r="A12" s="343"/>
      <c r="B12" s="16" t="s">
        <v>814</v>
      </c>
      <c r="C12" s="147">
        <v>337372</v>
      </c>
      <c r="D12" s="147">
        <v>406501</v>
      </c>
      <c r="E12" s="195">
        <v>0.88739999999999997</v>
      </c>
      <c r="F12" s="147">
        <v>698106</v>
      </c>
      <c r="G12" s="195">
        <v>6.1000000000000004E-3</v>
      </c>
      <c r="H12" s="147">
        <v>1178</v>
      </c>
      <c r="I12" s="195">
        <v>0.23599999999999999</v>
      </c>
      <c r="J12" s="147" t="s">
        <v>1650</v>
      </c>
      <c r="K12" s="147">
        <v>178671</v>
      </c>
      <c r="L12" s="195">
        <v>2.5999999999999999E-3</v>
      </c>
      <c r="M12" s="147">
        <v>1002</v>
      </c>
      <c r="N12" s="147">
        <v>211</v>
      </c>
    </row>
    <row r="13" spans="1:14" x14ac:dyDescent="0.2">
      <c r="A13" s="343"/>
      <c r="B13" s="16" t="s">
        <v>815</v>
      </c>
      <c r="C13" s="147">
        <v>459032</v>
      </c>
      <c r="D13" s="147">
        <v>417947</v>
      </c>
      <c r="E13" s="195">
        <v>0.93879999999999997</v>
      </c>
      <c r="F13" s="147">
        <v>851400</v>
      </c>
      <c r="G13" s="195">
        <v>1.3299999999999999E-2</v>
      </c>
      <c r="H13" s="147">
        <v>1649</v>
      </c>
      <c r="I13" s="195">
        <v>0.23599999999999999</v>
      </c>
      <c r="J13" s="147" t="s">
        <v>1650</v>
      </c>
      <c r="K13" s="147">
        <v>359650</v>
      </c>
      <c r="L13" s="195">
        <v>4.1999999999999997E-3</v>
      </c>
      <c r="M13" s="147">
        <v>2674</v>
      </c>
      <c r="N13" s="147">
        <v>575</v>
      </c>
    </row>
    <row r="14" spans="1:14" x14ac:dyDescent="0.2">
      <c r="A14" s="343"/>
      <c r="B14" s="37" t="s">
        <v>1338</v>
      </c>
      <c r="C14" s="148">
        <v>376827</v>
      </c>
      <c r="D14" s="148">
        <v>302134</v>
      </c>
      <c r="E14" s="197">
        <v>0.92769999999999997</v>
      </c>
      <c r="F14" s="148">
        <v>657121</v>
      </c>
      <c r="G14" s="197">
        <v>1.0999999999999999E-2</v>
      </c>
      <c r="H14" s="148">
        <v>1321</v>
      </c>
      <c r="I14" s="197">
        <v>0.23599999999999999</v>
      </c>
      <c r="J14" s="148" t="s">
        <v>1650</v>
      </c>
      <c r="K14" s="148">
        <v>248963</v>
      </c>
      <c r="L14" s="197">
        <v>3.8E-3</v>
      </c>
      <c r="M14" s="148">
        <v>1704</v>
      </c>
      <c r="N14" s="148">
        <v>340</v>
      </c>
    </row>
    <row r="15" spans="1:14" x14ac:dyDescent="0.2">
      <c r="A15" s="343"/>
      <c r="B15" s="37" t="s">
        <v>1339</v>
      </c>
      <c r="C15" s="148">
        <v>82205</v>
      </c>
      <c r="D15" s="148">
        <v>115814</v>
      </c>
      <c r="E15" s="197">
        <v>0.9677</v>
      </c>
      <c r="F15" s="148">
        <v>194278</v>
      </c>
      <c r="G15" s="197">
        <v>2.12E-2</v>
      </c>
      <c r="H15" s="148">
        <v>328</v>
      </c>
      <c r="I15" s="197">
        <v>0.23599999999999999</v>
      </c>
      <c r="J15" s="148" t="s">
        <v>1650</v>
      </c>
      <c r="K15" s="148">
        <v>110688</v>
      </c>
      <c r="L15" s="197">
        <v>5.7000000000000002E-3</v>
      </c>
      <c r="M15" s="148">
        <v>970</v>
      </c>
      <c r="N15" s="148">
        <v>235</v>
      </c>
    </row>
    <row r="16" spans="1:14" x14ac:dyDescent="0.2">
      <c r="A16" s="343"/>
      <c r="B16" s="16" t="s">
        <v>816</v>
      </c>
      <c r="C16" s="147">
        <v>125261</v>
      </c>
      <c r="D16" s="147">
        <v>134420</v>
      </c>
      <c r="E16" s="195">
        <v>0.95409999999999995</v>
      </c>
      <c r="F16" s="147">
        <v>253518</v>
      </c>
      <c r="G16" s="195">
        <v>4.1500000000000002E-2</v>
      </c>
      <c r="H16" s="147">
        <v>548</v>
      </c>
      <c r="I16" s="195">
        <v>0.23599999999999999</v>
      </c>
      <c r="J16" s="147" t="s">
        <v>1650</v>
      </c>
      <c r="K16" s="147">
        <v>209264</v>
      </c>
      <c r="L16" s="195">
        <v>8.3000000000000001E-3</v>
      </c>
      <c r="M16" s="147">
        <v>2482</v>
      </c>
      <c r="N16" s="147">
        <v>1817</v>
      </c>
    </row>
    <row r="17" spans="1:14" x14ac:dyDescent="0.2">
      <c r="A17" s="343"/>
      <c r="B17" s="37" t="s">
        <v>1340</v>
      </c>
      <c r="C17" s="148">
        <v>96342</v>
      </c>
      <c r="D17" s="148">
        <v>97672</v>
      </c>
      <c r="E17" s="197">
        <v>0.95620000000000005</v>
      </c>
      <c r="F17" s="148">
        <v>189732</v>
      </c>
      <c r="G17" s="197">
        <v>3.32E-2</v>
      </c>
      <c r="H17" s="148">
        <v>365</v>
      </c>
      <c r="I17" s="197">
        <v>0.23599999999999999</v>
      </c>
      <c r="J17" s="148" t="s">
        <v>1650</v>
      </c>
      <c r="K17" s="148">
        <v>141259</v>
      </c>
      <c r="L17" s="197">
        <v>7.4000000000000003E-3</v>
      </c>
      <c r="M17" s="148">
        <v>1485</v>
      </c>
      <c r="N17" s="148">
        <v>592</v>
      </c>
    </row>
    <row r="18" spans="1:14" x14ac:dyDescent="0.2">
      <c r="A18" s="343"/>
      <c r="B18" s="37" t="s">
        <v>1341</v>
      </c>
      <c r="C18" s="148">
        <v>28919</v>
      </c>
      <c r="D18" s="148">
        <v>36748</v>
      </c>
      <c r="E18" s="197">
        <v>0.94879999999999998</v>
      </c>
      <c r="F18" s="148">
        <v>63786</v>
      </c>
      <c r="G18" s="197">
        <v>6.6199999999999995E-2</v>
      </c>
      <c r="H18" s="148">
        <v>183</v>
      </c>
      <c r="I18" s="197">
        <v>0.23599999999999999</v>
      </c>
      <c r="J18" s="148" t="s">
        <v>1650</v>
      </c>
      <c r="K18" s="148">
        <v>68004</v>
      </c>
      <c r="L18" s="197">
        <v>1.0699999999999999E-2</v>
      </c>
      <c r="M18" s="148">
        <v>997</v>
      </c>
      <c r="N18" s="148">
        <v>1225</v>
      </c>
    </row>
    <row r="19" spans="1:14" x14ac:dyDescent="0.2">
      <c r="A19" s="343"/>
      <c r="B19" s="16" t="s">
        <v>817</v>
      </c>
      <c r="C19" s="147">
        <v>41831</v>
      </c>
      <c r="D19" s="147">
        <v>34520</v>
      </c>
      <c r="E19" s="195">
        <v>0.97870000000000001</v>
      </c>
      <c r="F19" s="147">
        <v>75617</v>
      </c>
      <c r="G19" s="195">
        <v>0.34910000000000002</v>
      </c>
      <c r="H19" s="147">
        <v>229</v>
      </c>
      <c r="I19" s="195">
        <v>0.23599999999999999</v>
      </c>
      <c r="J19" s="147" t="s">
        <v>1650</v>
      </c>
      <c r="K19" s="147">
        <v>112068</v>
      </c>
      <c r="L19" s="195">
        <v>1.4800000000000001E-2</v>
      </c>
      <c r="M19" s="147">
        <v>6229</v>
      </c>
      <c r="N19" s="147">
        <v>6529</v>
      </c>
    </row>
    <row r="20" spans="1:14" x14ac:dyDescent="0.2">
      <c r="A20" s="343"/>
      <c r="B20" s="37" t="s">
        <v>1342</v>
      </c>
      <c r="C20" s="148">
        <v>9687</v>
      </c>
      <c r="D20" s="148">
        <v>5216</v>
      </c>
      <c r="E20" s="197">
        <v>0.99480000000000002</v>
      </c>
      <c r="F20" s="148">
        <v>14876</v>
      </c>
      <c r="G20" s="197">
        <v>0.13439999999999999</v>
      </c>
      <c r="H20" s="148">
        <v>67</v>
      </c>
      <c r="I20" s="197">
        <v>0.23599999999999999</v>
      </c>
      <c r="J20" s="148" t="s">
        <v>1650</v>
      </c>
      <c r="K20" s="148">
        <v>21324</v>
      </c>
      <c r="L20" s="197">
        <v>1.43E-2</v>
      </c>
      <c r="M20" s="148">
        <v>472</v>
      </c>
      <c r="N20" s="148">
        <v>742</v>
      </c>
    </row>
    <row r="21" spans="1:14" s="29" customFormat="1" x14ac:dyDescent="0.2">
      <c r="A21" s="343"/>
      <c r="B21" s="37" t="s">
        <v>1343</v>
      </c>
      <c r="C21" s="148">
        <v>390</v>
      </c>
      <c r="D21" s="148">
        <v>3010</v>
      </c>
      <c r="E21" s="197">
        <v>0.99970000000000003</v>
      </c>
      <c r="F21" s="148">
        <v>3400</v>
      </c>
      <c r="G21" s="197">
        <v>0.22550000000000001</v>
      </c>
      <c r="H21" s="148">
        <v>8</v>
      </c>
      <c r="I21" s="197">
        <v>0.23599999999999999</v>
      </c>
      <c r="J21" s="148" t="s">
        <v>1650</v>
      </c>
      <c r="K21" s="148">
        <v>5329</v>
      </c>
      <c r="L21" s="197">
        <v>1.5699999999999999E-2</v>
      </c>
      <c r="M21" s="148">
        <v>181</v>
      </c>
      <c r="N21" s="148">
        <v>69</v>
      </c>
    </row>
    <row r="22" spans="1:14" x14ac:dyDescent="0.2">
      <c r="A22" s="343"/>
      <c r="B22" s="37" t="s">
        <v>1344</v>
      </c>
      <c r="C22" s="148">
        <v>31753</v>
      </c>
      <c r="D22" s="148">
        <v>26294</v>
      </c>
      <c r="E22" s="197">
        <v>0.97309999999999997</v>
      </c>
      <c r="F22" s="148">
        <v>57341</v>
      </c>
      <c r="G22" s="197">
        <v>0.41210000000000002</v>
      </c>
      <c r="H22" s="148">
        <v>154</v>
      </c>
      <c r="I22" s="197">
        <v>0.23599999999999999</v>
      </c>
      <c r="J22" s="148" t="s">
        <v>1650</v>
      </c>
      <c r="K22" s="148">
        <v>85415</v>
      </c>
      <c r="L22" s="197">
        <v>1.49E-2</v>
      </c>
      <c r="M22" s="148">
        <v>5576</v>
      </c>
      <c r="N22" s="148">
        <v>5718</v>
      </c>
    </row>
    <row r="23" spans="1:14" x14ac:dyDescent="0.2">
      <c r="A23" s="344"/>
      <c r="B23" s="16" t="s">
        <v>818</v>
      </c>
      <c r="C23" s="147">
        <v>21645</v>
      </c>
      <c r="D23" s="147">
        <v>6230</v>
      </c>
      <c r="E23" s="195">
        <v>0.93120000000000003</v>
      </c>
      <c r="F23" s="147">
        <v>27447</v>
      </c>
      <c r="G23" s="195">
        <v>1</v>
      </c>
      <c r="H23" s="147">
        <v>65</v>
      </c>
      <c r="I23" s="195">
        <v>0.23599999999999999</v>
      </c>
      <c r="J23" s="147" t="s">
        <v>1650</v>
      </c>
      <c r="K23" s="147">
        <v>47682</v>
      </c>
      <c r="L23" s="195">
        <v>1.7399999999999999E-2</v>
      </c>
      <c r="M23" s="147">
        <v>8163</v>
      </c>
      <c r="N23" s="147">
        <v>7477</v>
      </c>
    </row>
    <row r="24" spans="1:14" ht="14.25" customHeight="1" x14ac:dyDescent="0.2">
      <c r="A24" s="340" t="s">
        <v>828</v>
      </c>
      <c r="B24" s="341"/>
      <c r="C24" s="193">
        <v>4527641</v>
      </c>
      <c r="D24" s="193">
        <v>6668871</v>
      </c>
      <c r="E24" s="157">
        <v>0.86580000000000001</v>
      </c>
      <c r="F24" s="193">
        <v>10301608</v>
      </c>
      <c r="G24" s="157">
        <v>9.5999999999999992E-3</v>
      </c>
      <c r="H24" s="193">
        <v>16580</v>
      </c>
      <c r="I24" s="157">
        <v>0.23599999999999999</v>
      </c>
      <c r="J24" s="193" t="s">
        <v>1650</v>
      </c>
      <c r="K24" s="193">
        <v>1962692</v>
      </c>
      <c r="L24" s="157">
        <v>1.9E-3</v>
      </c>
      <c r="M24" s="193">
        <v>25108</v>
      </c>
      <c r="N24" s="193">
        <v>17592</v>
      </c>
    </row>
    <row r="25" spans="1:14" x14ac:dyDescent="0.2">
      <c r="A25" s="342" t="s">
        <v>829</v>
      </c>
      <c r="B25" s="16" t="s">
        <v>811</v>
      </c>
      <c r="C25" s="147">
        <v>637493</v>
      </c>
      <c r="D25" s="147">
        <v>850092</v>
      </c>
      <c r="E25" s="195">
        <v>0.90410000000000001</v>
      </c>
      <c r="F25" s="147">
        <v>1406051</v>
      </c>
      <c r="G25" s="195">
        <v>1.1000000000000001E-3</v>
      </c>
      <c r="H25" s="147">
        <v>8260</v>
      </c>
      <c r="I25" s="195">
        <v>0.41959999999999997</v>
      </c>
      <c r="J25" s="147" t="s">
        <v>1650</v>
      </c>
      <c r="K25" s="147">
        <v>172364</v>
      </c>
      <c r="L25" s="195">
        <v>1.1999999999999999E-3</v>
      </c>
      <c r="M25" s="147">
        <v>566</v>
      </c>
      <c r="N25" s="147">
        <v>195</v>
      </c>
    </row>
    <row r="26" spans="1:14" x14ac:dyDescent="0.2">
      <c r="A26" s="343"/>
      <c r="B26" s="37" t="s">
        <v>1336</v>
      </c>
      <c r="C26" s="148">
        <v>103968</v>
      </c>
      <c r="D26" s="148">
        <v>428157</v>
      </c>
      <c r="E26" s="197">
        <v>0.88949999999999996</v>
      </c>
      <c r="F26" s="148">
        <v>484793</v>
      </c>
      <c r="G26" s="197">
        <v>6.9999999999999999E-4</v>
      </c>
      <c r="H26" s="148">
        <v>5074</v>
      </c>
      <c r="I26" s="197">
        <v>0.63839999999999997</v>
      </c>
      <c r="J26" s="148" t="s">
        <v>1650</v>
      </c>
      <c r="K26" s="148">
        <v>70538</v>
      </c>
      <c r="L26" s="197">
        <v>1.5E-3</v>
      </c>
      <c r="M26" s="148">
        <v>210</v>
      </c>
      <c r="N26" s="148">
        <v>76</v>
      </c>
    </row>
    <row r="27" spans="1:14" x14ac:dyDescent="0.2">
      <c r="A27" s="343"/>
      <c r="B27" s="37" t="s">
        <v>1337</v>
      </c>
      <c r="C27" s="148">
        <v>533525</v>
      </c>
      <c r="D27" s="148">
        <v>421935</v>
      </c>
      <c r="E27" s="197">
        <v>0.91890000000000005</v>
      </c>
      <c r="F27" s="148">
        <v>921258</v>
      </c>
      <c r="G27" s="197">
        <v>1.2999999999999999E-3</v>
      </c>
      <c r="H27" s="148">
        <v>3186</v>
      </c>
      <c r="I27" s="197">
        <v>0.30449999999999999</v>
      </c>
      <c r="J27" s="148" t="s">
        <v>1650</v>
      </c>
      <c r="K27" s="148">
        <v>101826</v>
      </c>
      <c r="L27" s="197">
        <v>1.1000000000000001E-3</v>
      </c>
      <c r="M27" s="148">
        <v>356</v>
      </c>
      <c r="N27" s="148">
        <v>120</v>
      </c>
    </row>
    <row r="28" spans="1:14" x14ac:dyDescent="0.2">
      <c r="A28" s="343"/>
      <c r="B28" s="16" t="s">
        <v>812</v>
      </c>
      <c r="C28" s="147">
        <v>1301716</v>
      </c>
      <c r="D28" s="147">
        <v>817334</v>
      </c>
      <c r="E28" s="195">
        <v>0.91979999999999995</v>
      </c>
      <c r="F28" s="147">
        <v>2053520</v>
      </c>
      <c r="G28" s="195">
        <v>2E-3</v>
      </c>
      <c r="H28" s="147">
        <v>8520</v>
      </c>
      <c r="I28" s="195">
        <v>0.28910000000000002</v>
      </c>
      <c r="J28" s="147" t="s">
        <v>1650</v>
      </c>
      <c r="K28" s="147">
        <v>306608</v>
      </c>
      <c r="L28" s="195">
        <v>1.5E-3</v>
      </c>
      <c r="M28" s="147">
        <v>1250</v>
      </c>
      <c r="N28" s="147">
        <v>331</v>
      </c>
    </row>
    <row r="29" spans="1:14" x14ac:dyDescent="0.2">
      <c r="A29" s="343"/>
      <c r="B29" s="16" t="s">
        <v>813</v>
      </c>
      <c r="C29" s="147">
        <v>1850924</v>
      </c>
      <c r="D29" s="147">
        <v>1455593</v>
      </c>
      <c r="E29" s="195">
        <v>0.91220000000000001</v>
      </c>
      <c r="F29" s="147">
        <v>3178657</v>
      </c>
      <c r="G29" s="195">
        <v>3.5999999999999999E-3</v>
      </c>
      <c r="H29" s="147">
        <v>28044</v>
      </c>
      <c r="I29" s="195">
        <v>0.37959999999999999</v>
      </c>
      <c r="J29" s="147" t="s">
        <v>1650</v>
      </c>
      <c r="K29" s="147">
        <v>884434</v>
      </c>
      <c r="L29" s="195">
        <v>2.8E-3</v>
      </c>
      <c r="M29" s="147">
        <v>4391</v>
      </c>
      <c r="N29" s="147">
        <v>1079</v>
      </c>
    </row>
    <row r="30" spans="1:14" x14ac:dyDescent="0.2">
      <c r="A30" s="343"/>
      <c r="B30" s="16" t="s">
        <v>814</v>
      </c>
      <c r="C30" s="147">
        <v>705217</v>
      </c>
      <c r="D30" s="147">
        <v>184253</v>
      </c>
      <c r="E30" s="195">
        <v>0.93259999999999998</v>
      </c>
      <c r="F30" s="147">
        <v>877055</v>
      </c>
      <c r="G30" s="195">
        <v>6.1000000000000004E-3</v>
      </c>
      <c r="H30" s="147">
        <v>2683</v>
      </c>
      <c r="I30" s="195">
        <v>0.2442</v>
      </c>
      <c r="J30" s="147" t="s">
        <v>1650</v>
      </c>
      <c r="K30" s="147">
        <v>212814</v>
      </c>
      <c r="L30" s="195">
        <v>2.3999999999999998E-3</v>
      </c>
      <c r="M30" s="147">
        <v>1321</v>
      </c>
      <c r="N30" s="147">
        <v>324</v>
      </c>
    </row>
    <row r="31" spans="1:14" x14ac:dyDescent="0.2">
      <c r="A31" s="343"/>
      <c r="B31" s="16" t="s">
        <v>815</v>
      </c>
      <c r="C31" s="147">
        <v>1608511</v>
      </c>
      <c r="D31" s="147">
        <v>189987</v>
      </c>
      <c r="E31" s="195">
        <v>0.9516</v>
      </c>
      <c r="F31" s="147">
        <v>1789294</v>
      </c>
      <c r="G31" s="195">
        <v>1.35E-2</v>
      </c>
      <c r="H31" s="147">
        <v>5079</v>
      </c>
      <c r="I31" s="195">
        <v>0.2208</v>
      </c>
      <c r="J31" s="147" t="s">
        <v>1650</v>
      </c>
      <c r="K31" s="147">
        <v>543499</v>
      </c>
      <c r="L31" s="195">
        <v>3.0000000000000001E-3</v>
      </c>
      <c r="M31" s="147">
        <v>5354</v>
      </c>
      <c r="N31" s="147">
        <v>2082</v>
      </c>
    </row>
    <row r="32" spans="1:14" x14ac:dyDescent="0.2">
      <c r="A32" s="343"/>
      <c r="B32" s="37" t="s">
        <v>1338</v>
      </c>
      <c r="C32" s="148">
        <v>1216392</v>
      </c>
      <c r="D32" s="148">
        <v>151995</v>
      </c>
      <c r="E32" s="197">
        <v>0.94420000000000004</v>
      </c>
      <c r="F32" s="148">
        <v>1359908</v>
      </c>
      <c r="G32" s="197">
        <v>1.1299999999999999E-2</v>
      </c>
      <c r="H32" s="148">
        <v>3889</v>
      </c>
      <c r="I32" s="197">
        <v>0.2208</v>
      </c>
      <c r="J32" s="148" t="s">
        <v>1650</v>
      </c>
      <c r="K32" s="148">
        <v>391878</v>
      </c>
      <c r="L32" s="197">
        <v>2.8999999999999998E-3</v>
      </c>
      <c r="M32" s="148">
        <v>3389</v>
      </c>
      <c r="N32" s="148">
        <v>1173</v>
      </c>
    </row>
    <row r="33" spans="1:14" x14ac:dyDescent="0.2">
      <c r="A33" s="343"/>
      <c r="B33" s="37" t="s">
        <v>1339</v>
      </c>
      <c r="C33" s="148">
        <v>392119</v>
      </c>
      <c r="D33" s="148">
        <v>37992</v>
      </c>
      <c r="E33" s="197">
        <v>0.98089999999999999</v>
      </c>
      <c r="F33" s="148">
        <v>429386</v>
      </c>
      <c r="G33" s="197">
        <v>2.06E-2</v>
      </c>
      <c r="H33" s="148">
        <v>1190</v>
      </c>
      <c r="I33" s="197">
        <v>0.22070000000000001</v>
      </c>
      <c r="J33" s="148" t="s">
        <v>1650</v>
      </c>
      <c r="K33" s="148">
        <v>151622</v>
      </c>
      <c r="L33" s="197">
        <v>3.5000000000000001E-3</v>
      </c>
      <c r="M33" s="148">
        <v>1965</v>
      </c>
      <c r="N33" s="148">
        <v>909</v>
      </c>
    </row>
    <row r="34" spans="1:14" x14ac:dyDescent="0.2">
      <c r="A34" s="343"/>
      <c r="B34" s="16" t="s">
        <v>816</v>
      </c>
      <c r="C34" s="147">
        <v>699108</v>
      </c>
      <c r="D34" s="147">
        <v>36660</v>
      </c>
      <c r="E34" s="195">
        <v>0.99529999999999996</v>
      </c>
      <c r="F34" s="147">
        <v>735597</v>
      </c>
      <c r="G34" s="195">
        <v>4.36E-2</v>
      </c>
      <c r="H34" s="147">
        <v>3216</v>
      </c>
      <c r="I34" s="195">
        <v>0.24590000000000001</v>
      </c>
      <c r="J34" s="147" t="s">
        <v>1650</v>
      </c>
      <c r="K34" s="147">
        <v>326624</v>
      </c>
      <c r="L34" s="195">
        <v>4.4000000000000003E-3</v>
      </c>
      <c r="M34" s="147">
        <v>8156</v>
      </c>
      <c r="N34" s="147">
        <v>10467</v>
      </c>
    </row>
    <row r="35" spans="1:14" x14ac:dyDescent="0.2">
      <c r="A35" s="343"/>
      <c r="B35" s="37" t="s">
        <v>1340</v>
      </c>
      <c r="C35" s="148">
        <v>502853</v>
      </c>
      <c r="D35" s="148">
        <v>25860</v>
      </c>
      <c r="E35" s="197">
        <v>0.97419999999999995</v>
      </c>
      <c r="F35" s="148">
        <v>528045</v>
      </c>
      <c r="G35" s="197">
        <v>3.4500000000000003E-2</v>
      </c>
      <c r="H35" s="148">
        <v>2016</v>
      </c>
      <c r="I35" s="197">
        <v>0.2311</v>
      </c>
      <c r="J35" s="148" t="s">
        <v>1650</v>
      </c>
      <c r="K35" s="148">
        <v>214794</v>
      </c>
      <c r="L35" s="197">
        <v>4.1000000000000003E-3</v>
      </c>
      <c r="M35" s="148">
        <v>4229</v>
      </c>
      <c r="N35" s="148">
        <v>4041</v>
      </c>
    </row>
    <row r="36" spans="1:14" x14ac:dyDescent="0.2">
      <c r="A36" s="343"/>
      <c r="B36" s="37" t="s">
        <v>1341</v>
      </c>
      <c r="C36" s="148">
        <v>196255</v>
      </c>
      <c r="D36" s="148">
        <v>10801</v>
      </c>
      <c r="E36" s="197">
        <v>1.0459000000000001</v>
      </c>
      <c r="F36" s="148">
        <v>207552</v>
      </c>
      <c r="G36" s="197">
        <v>6.6900000000000001E-2</v>
      </c>
      <c r="H36" s="148">
        <v>1200</v>
      </c>
      <c r="I36" s="197">
        <v>0.28360000000000002</v>
      </c>
      <c r="J36" s="148" t="s">
        <v>1650</v>
      </c>
      <c r="K36" s="148">
        <v>111830</v>
      </c>
      <c r="L36" s="197">
        <v>5.4000000000000003E-3</v>
      </c>
      <c r="M36" s="148">
        <v>3927</v>
      </c>
      <c r="N36" s="148">
        <v>6426</v>
      </c>
    </row>
    <row r="37" spans="1:14" x14ac:dyDescent="0.2">
      <c r="A37" s="343"/>
      <c r="B37" s="16" t="s">
        <v>817</v>
      </c>
      <c r="C37" s="147">
        <v>198113</v>
      </c>
      <c r="D37" s="147">
        <v>8289</v>
      </c>
      <c r="E37" s="195">
        <v>1.0178</v>
      </c>
      <c r="F37" s="147">
        <v>206550</v>
      </c>
      <c r="G37" s="195">
        <v>0.27800000000000002</v>
      </c>
      <c r="H37" s="147">
        <v>1039</v>
      </c>
      <c r="I37" s="195">
        <v>0.251</v>
      </c>
      <c r="J37" s="147" t="s">
        <v>1650</v>
      </c>
      <c r="K37" s="147">
        <v>140069</v>
      </c>
      <c r="L37" s="195">
        <v>6.7999999999999996E-3</v>
      </c>
      <c r="M37" s="147">
        <v>13563</v>
      </c>
      <c r="N37" s="147">
        <v>17854</v>
      </c>
    </row>
    <row r="38" spans="1:14" x14ac:dyDescent="0.2">
      <c r="A38" s="343"/>
      <c r="B38" s="37" t="s">
        <v>1342</v>
      </c>
      <c r="C38" s="148">
        <v>86469</v>
      </c>
      <c r="D38" s="148">
        <v>1559</v>
      </c>
      <c r="E38" s="197">
        <v>1.1787000000000001</v>
      </c>
      <c r="F38" s="148">
        <v>88307</v>
      </c>
      <c r="G38" s="197">
        <v>0.13550000000000001</v>
      </c>
      <c r="H38" s="148">
        <v>609</v>
      </c>
      <c r="I38" s="197">
        <v>0.28170000000000001</v>
      </c>
      <c r="J38" s="148" t="s">
        <v>1650</v>
      </c>
      <c r="K38" s="148">
        <v>58157</v>
      </c>
      <c r="L38" s="197">
        <v>6.6E-3</v>
      </c>
      <c r="M38" s="148">
        <v>3366</v>
      </c>
      <c r="N38" s="148">
        <v>7108</v>
      </c>
    </row>
    <row r="39" spans="1:14" s="29" customFormat="1" x14ac:dyDescent="0.2">
      <c r="A39" s="343"/>
      <c r="B39" s="37" t="s">
        <v>1343</v>
      </c>
      <c r="C39" s="148">
        <v>13313</v>
      </c>
      <c r="D39" s="148">
        <v>2491</v>
      </c>
      <c r="E39" s="197">
        <v>0.99480000000000002</v>
      </c>
      <c r="F39" s="148">
        <v>15791</v>
      </c>
      <c r="G39" s="197">
        <v>0.23330000000000001</v>
      </c>
      <c r="H39" s="148">
        <v>178</v>
      </c>
      <c r="I39" s="197">
        <v>0.42109999999999997</v>
      </c>
      <c r="J39" s="148" t="s">
        <v>1650</v>
      </c>
      <c r="K39" s="148">
        <v>19287</v>
      </c>
      <c r="L39" s="197">
        <v>1.2200000000000001E-2</v>
      </c>
      <c r="M39" s="148">
        <v>1531</v>
      </c>
      <c r="N39" s="148">
        <v>1881</v>
      </c>
    </row>
    <row r="40" spans="1:14" x14ac:dyDescent="0.2">
      <c r="A40" s="343"/>
      <c r="B40" s="37" t="s">
        <v>1344</v>
      </c>
      <c r="C40" s="148">
        <v>98331</v>
      </c>
      <c r="D40" s="148">
        <v>4239</v>
      </c>
      <c r="E40" s="197">
        <v>0.97209999999999996</v>
      </c>
      <c r="F40" s="148">
        <v>102452</v>
      </c>
      <c r="G40" s="197">
        <v>0.40770000000000001</v>
      </c>
      <c r="H40" s="148">
        <v>252</v>
      </c>
      <c r="I40" s="197">
        <v>0.1983</v>
      </c>
      <c r="J40" s="148" t="s">
        <v>1650</v>
      </c>
      <c r="K40" s="148">
        <v>62625</v>
      </c>
      <c r="L40" s="197">
        <v>6.1000000000000004E-3</v>
      </c>
      <c r="M40" s="148">
        <v>8666</v>
      </c>
      <c r="N40" s="148">
        <v>8865</v>
      </c>
    </row>
    <row r="41" spans="1:14" x14ac:dyDescent="0.2">
      <c r="A41" s="344"/>
      <c r="B41" s="16" t="s">
        <v>818</v>
      </c>
      <c r="C41" s="147">
        <v>63107</v>
      </c>
      <c r="D41" s="147">
        <v>1520</v>
      </c>
      <c r="E41" s="195">
        <v>0.59840000000000004</v>
      </c>
      <c r="F41" s="147">
        <v>64016</v>
      </c>
      <c r="G41" s="195">
        <v>1</v>
      </c>
      <c r="H41" s="147">
        <v>495</v>
      </c>
      <c r="I41" s="195">
        <v>0.34200000000000003</v>
      </c>
      <c r="J41" s="147" t="s">
        <v>1650</v>
      </c>
      <c r="K41" s="147">
        <v>115872</v>
      </c>
      <c r="L41" s="195">
        <v>1.8100000000000002E-2</v>
      </c>
      <c r="M41" s="147">
        <v>18572</v>
      </c>
      <c r="N41" s="147">
        <v>18562</v>
      </c>
    </row>
    <row r="42" spans="1:14" ht="14.25" customHeight="1" x14ac:dyDescent="0.2">
      <c r="A42" s="340" t="s">
        <v>830</v>
      </c>
      <c r="B42" s="341"/>
      <c r="C42" s="193">
        <v>7064187</v>
      </c>
      <c r="D42" s="193">
        <v>3543730</v>
      </c>
      <c r="E42" s="157">
        <v>0.91610000000000003</v>
      </c>
      <c r="F42" s="193">
        <v>10310740</v>
      </c>
      <c r="G42" s="157">
        <v>1.9400000000000001E-2</v>
      </c>
      <c r="H42" s="193">
        <v>57336</v>
      </c>
      <c r="I42" s="157">
        <v>0.31559999999999999</v>
      </c>
      <c r="J42" s="193" t="s">
        <v>1650</v>
      </c>
      <c r="K42" s="193">
        <v>2702285</v>
      </c>
      <c r="L42" s="157">
        <v>2.5999999999999999E-3</v>
      </c>
      <c r="M42" s="193">
        <v>53174</v>
      </c>
      <c r="N42" s="193">
        <v>50894</v>
      </c>
    </row>
    <row r="43" spans="1:14" ht="14.25" customHeight="1" x14ac:dyDescent="0.2">
      <c r="A43" s="340" t="s">
        <v>819</v>
      </c>
      <c r="B43" s="341"/>
      <c r="C43" s="193">
        <v>11591829</v>
      </c>
      <c r="D43" s="193">
        <v>10212600</v>
      </c>
      <c r="E43" s="157">
        <v>0.88329999999999997</v>
      </c>
      <c r="F43" s="193">
        <v>20612348</v>
      </c>
      <c r="G43" s="194"/>
      <c r="H43" s="193">
        <v>73916</v>
      </c>
      <c r="I43" s="194"/>
      <c r="J43" s="193" t="s">
        <v>1650</v>
      </c>
      <c r="K43" s="193">
        <v>4664977</v>
      </c>
      <c r="L43" s="157">
        <v>2.3E-3</v>
      </c>
      <c r="M43" s="193">
        <v>78282</v>
      </c>
      <c r="N43" s="193">
        <v>68487</v>
      </c>
    </row>
  </sheetData>
  <mergeCells count="6">
    <mergeCell ref="A43:B43"/>
    <mergeCell ref="A5:N5"/>
    <mergeCell ref="A25:A41"/>
    <mergeCell ref="A42:B42"/>
    <mergeCell ref="A7:A23"/>
    <mergeCell ref="A24:B24"/>
  </mergeCells>
  <hyperlinks>
    <hyperlink ref="A1" location="Forside!A1" display="Tilbage til forside" xr:uid="{635025BA-19E5-4761-BBC2-A584B011F67E}"/>
  </hyperlink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55D5E-4E4F-473C-9FA6-98D05F094B75}">
  <dimension ref="A1:G22"/>
  <sheetViews>
    <sheetView workbookViewId="0"/>
  </sheetViews>
  <sheetFormatPr defaultRowHeight="14.25" x14ac:dyDescent="0.2"/>
  <cols>
    <col min="1" max="1" width="9.140625" style="19" customWidth="1"/>
    <col min="2" max="2" width="78" style="19" bestFit="1" customWidth="1"/>
    <col min="3" max="7" width="26.28515625" style="19" customWidth="1"/>
    <col min="8" max="16384" width="9.140625" style="19"/>
  </cols>
  <sheetData>
    <row r="1" spans="1:7" s="21" customFormat="1" ht="15" x14ac:dyDescent="0.25">
      <c r="A1" s="95" t="s">
        <v>1069</v>
      </c>
    </row>
    <row r="2" spans="1:7" s="21" customFormat="1" ht="15" x14ac:dyDescent="0.25">
      <c r="A2" s="95"/>
    </row>
    <row r="3" spans="1:7" s="21" customFormat="1" ht="15" x14ac:dyDescent="0.25">
      <c r="A3" s="95"/>
    </row>
    <row r="4" spans="1:7" s="21" customFormat="1" ht="15" x14ac:dyDescent="0.25">
      <c r="A4" s="95"/>
      <c r="C4" s="96"/>
    </row>
    <row r="5" spans="1:7" ht="25.5" customHeight="1" x14ac:dyDescent="0.2">
      <c r="A5" s="346" t="s">
        <v>793</v>
      </c>
      <c r="B5" s="347"/>
      <c r="C5" s="348"/>
      <c r="D5" s="348"/>
      <c r="E5" s="348"/>
      <c r="F5" s="348"/>
      <c r="G5" s="349"/>
    </row>
    <row r="6" spans="1:7" s="39" customFormat="1" ht="63" x14ac:dyDescent="0.2">
      <c r="A6" s="345" t="s">
        <v>1174</v>
      </c>
      <c r="B6" s="339"/>
      <c r="C6" s="73" t="s">
        <v>806</v>
      </c>
      <c r="D6" s="73" t="s">
        <v>807</v>
      </c>
      <c r="E6" s="73" t="s">
        <v>808</v>
      </c>
      <c r="F6" s="73" t="s">
        <v>809</v>
      </c>
      <c r="G6" s="73" t="s">
        <v>810</v>
      </c>
    </row>
    <row r="7" spans="1:7" x14ac:dyDescent="0.2">
      <c r="A7" s="15">
        <v>1</v>
      </c>
      <c r="B7" s="16" t="s">
        <v>794</v>
      </c>
      <c r="C7" s="128" t="s">
        <v>1650</v>
      </c>
      <c r="D7" s="128">
        <v>12722005</v>
      </c>
      <c r="E7" s="158">
        <v>1</v>
      </c>
      <c r="F7" s="158" t="s">
        <v>1650</v>
      </c>
      <c r="G7" s="158" t="s">
        <v>1650</v>
      </c>
    </row>
    <row r="8" spans="1:7" s="44" customFormat="1" x14ac:dyDescent="0.2">
      <c r="A8" s="43">
        <v>1.1000000000000001</v>
      </c>
      <c r="B8" s="37" t="s">
        <v>795</v>
      </c>
      <c r="C8" s="49"/>
      <c r="D8" s="129" t="s">
        <v>1650</v>
      </c>
      <c r="E8" s="159" t="s">
        <v>1650</v>
      </c>
      <c r="F8" s="159" t="s">
        <v>1650</v>
      </c>
      <c r="G8" s="159" t="s">
        <v>1650</v>
      </c>
    </row>
    <row r="9" spans="1:7" s="44" customFormat="1" x14ac:dyDescent="0.2">
      <c r="A9" s="43">
        <v>1.2</v>
      </c>
      <c r="B9" s="37" t="s">
        <v>796</v>
      </c>
      <c r="C9" s="49"/>
      <c r="D9" s="129" t="s">
        <v>1650</v>
      </c>
      <c r="E9" s="159" t="s">
        <v>1650</v>
      </c>
      <c r="F9" s="159" t="s">
        <v>1650</v>
      </c>
      <c r="G9" s="159" t="s">
        <v>1650</v>
      </c>
    </row>
    <row r="10" spans="1:7" x14ac:dyDescent="0.2">
      <c r="A10" s="15">
        <v>2</v>
      </c>
      <c r="B10" s="16" t="s">
        <v>437</v>
      </c>
      <c r="C10" s="128" t="s">
        <v>1650</v>
      </c>
      <c r="D10" s="128">
        <v>975839</v>
      </c>
      <c r="E10" s="158">
        <v>1</v>
      </c>
      <c r="F10" s="158" t="s">
        <v>1650</v>
      </c>
      <c r="G10" s="158" t="s">
        <v>1650</v>
      </c>
    </row>
    <row r="11" spans="1:7" x14ac:dyDescent="0.2">
      <c r="A11" s="15">
        <v>3</v>
      </c>
      <c r="B11" s="16" t="s">
        <v>442</v>
      </c>
      <c r="C11" s="128" t="s">
        <v>1650</v>
      </c>
      <c r="D11" s="128">
        <v>2992401</v>
      </c>
      <c r="E11" s="158">
        <v>1</v>
      </c>
      <c r="F11" s="158" t="s">
        <v>1650</v>
      </c>
      <c r="G11" s="158" t="s">
        <v>1650</v>
      </c>
    </row>
    <row r="12" spans="1:7" s="44" customFormat="1" x14ac:dyDescent="0.2">
      <c r="A12" s="43">
        <v>3.1</v>
      </c>
      <c r="B12" s="37" t="s">
        <v>797</v>
      </c>
      <c r="C12" s="49"/>
      <c r="D12" s="129" t="s">
        <v>1650</v>
      </c>
      <c r="E12" s="159" t="s">
        <v>1650</v>
      </c>
      <c r="F12" s="159" t="s">
        <v>1650</v>
      </c>
      <c r="G12" s="159" t="s">
        <v>1650</v>
      </c>
    </row>
    <row r="13" spans="1:7" s="44" customFormat="1" x14ac:dyDescent="0.2">
      <c r="A13" s="43">
        <v>3.2</v>
      </c>
      <c r="B13" s="37" t="s">
        <v>798</v>
      </c>
      <c r="C13" s="49"/>
      <c r="D13" s="129" t="s">
        <v>1650</v>
      </c>
      <c r="E13" s="159" t="s">
        <v>1650</v>
      </c>
      <c r="F13" s="159" t="s">
        <v>1650</v>
      </c>
      <c r="G13" s="159" t="s">
        <v>1650</v>
      </c>
    </row>
    <row r="14" spans="1:7" x14ac:dyDescent="0.2">
      <c r="A14" s="15">
        <v>4</v>
      </c>
      <c r="B14" s="16" t="s">
        <v>774</v>
      </c>
      <c r="C14" s="128">
        <v>21746042</v>
      </c>
      <c r="D14" s="128">
        <v>26278727</v>
      </c>
      <c r="E14" s="158" t="s">
        <v>1650</v>
      </c>
      <c r="F14" s="158">
        <v>0.82799999999999996</v>
      </c>
      <c r="G14" s="158">
        <v>0.17199999999999999</v>
      </c>
    </row>
    <row r="15" spans="1:7" s="44" customFormat="1" x14ac:dyDescent="0.2">
      <c r="A15" s="43">
        <v>4.0999999999999996</v>
      </c>
      <c r="B15" s="37" t="s">
        <v>799</v>
      </c>
      <c r="C15" s="49"/>
      <c r="D15" s="129" t="s">
        <v>1650</v>
      </c>
      <c r="E15" s="159" t="s">
        <v>1650</v>
      </c>
      <c r="F15" s="159" t="s">
        <v>1650</v>
      </c>
      <c r="G15" s="159" t="s">
        <v>1650</v>
      </c>
    </row>
    <row r="16" spans="1:7" s="44" customFormat="1" x14ac:dyDescent="0.2">
      <c r="A16" s="43">
        <v>4.2</v>
      </c>
      <c r="B16" s="37" t="s">
        <v>800</v>
      </c>
      <c r="C16" s="49"/>
      <c r="D16" s="129">
        <v>11138125</v>
      </c>
      <c r="E16" s="159" t="s">
        <v>1650</v>
      </c>
      <c r="F16" s="159">
        <v>1</v>
      </c>
      <c r="G16" s="159" t="s">
        <v>1650</v>
      </c>
    </row>
    <row r="17" spans="1:7" s="44" customFormat="1" x14ac:dyDescent="0.2">
      <c r="A17" s="43">
        <v>4.3</v>
      </c>
      <c r="B17" s="37" t="s">
        <v>801</v>
      </c>
      <c r="C17" s="49"/>
      <c r="D17" s="129" t="s">
        <v>1650</v>
      </c>
      <c r="E17" s="159" t="s">
        <v>1650</v>
      </c>
      <c r="F17" s="159" t="s">
        <v>1650</v>
      </c>
      <c r="G17" s="159" t="s">
        <v>1650</v>
      </c>
    </row>
    <row r="18" spans="1:7" s="44" customFormat="1" x14ac:dyDescent="0.2">
      <c r="A18" s="43">
        <v>4.4000000000000004</v>
      </c>
      <c r="B18" s="37" t="s">
        <v>802</v>
      </c>
      <c r="C18" s="49"/>
      <c r="D18" s="129" t="s">
        <v>1650</v>
      </c>
      <c r="E18" s="159" t="s">
        <v>1650</v>
      </c>
      <c r="F18" s="159" t="s">
        <v>1650</v>
      </c>
      <c r="G18" s="159" t="s">
        <v>1650</v>
      </c>
    </row>
    <row r="19" spans="1:7" s="44" customFormat="1" x14ac:dyDescent="0.2">
      <c r="A19" s="43">
        <v>4.5</v>
      </c>
      <c r="B19" s="37" t="s">
        <v>803</v>
      </c>
      <c r="C19" s="49"/>
      <c r="D19" s="129">
        <v>15140602</v>
      </c>
      <c r="E19" s="159" t="s">
        <v>1650</v>
      </c>
      <c r="F19" s="159">
        <v>0.70099999999999996</v>
      </c>
      <c r="G19" s="159">
        <v>0.29899999999999999</v>
      </c>
    </row>
    <row r="20" spans="1:7" x14ac:dyDescent="0.2">
      <c r="A20" s="15">
        <v>5</v>
      </c>
      <c r="B20" s="16" t="s">
        <v>778</v>
      </c>
      <c r="C20" s="128" t="s">
        <v>1650</v>
      </c>
      <c r="D20" s="128" t="s">
        <v>1650</v>
      </c>
      <c r="E20" s="158" t="s">
        <v>1650</v>
      </c>
      <c r="F20" s="158" t="s">
        <v>1650</v>
      </c>
      <c r="G20" s="158" t="s">
        <v>1650</v>
      </c>
    </row>
    <row r="21" spans="1:7" x14ac:dyDescent="0.2">
      <c r="A21" s="15">
        <v>6</v>
      </c>
      <c r="B21" s="16" t="s">
        <v>804</v>
      </c>
      <c r="C21" s="128">
        <v>555456</v>
      </c>
      <c r="D21" s="128">
        <v>555456</v>
      </c>
      <c r="E21" s="158" t="s">
        <v>1650</v>
      </c>
      <c r="F21" s="158">
        <v>1</v>
      </c>
      <c r="G21" s="158" t="s">
        <v>1650</v>
      </c>
    </row>
    <row r="22" spans="1:7" s="29" customFormat="1" x14ac:dyDescent="0.2">
      <c r="A22" s="27">
        <v>7</v>
      </c>
      <c r="B22" s="28" t="s">
        <v>805</v>
      </c>
      <c r="C22" s="130">
        <v>22301498</v>
      </c>
      <c r="D22" s="130">
        <v>43524428</v>
      </c>
      <c r="E22" s="160">
        <v>0.38300000000000001</v>
      </c>
      <c r="F22" s="160">
        <v>0.51200000000000001</v>
      </c>
      <c r="G22" s="160">
        <v>0.104</v>
      </c>
    </row>
  </sheetData>
  <mergeCells count="2">
    <mergeCell ref="A6:B6"/>
    <mergeCell ref="A5:G5"/>
  </mergeCells>
  <hyperlinks>
    <hyperlink ref="A1" location="Forside!A1" display="Tilbage til forside" xr:uid="{C4E59315-22E3-4228-B231-033218DB4E42}"/>
  </hyperlink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4E76F-5A05-40CB-BFF5-93873232DE9B}">
  <dimension ref="A1:P22"/>
  <sheetViews>
    <sheetView workbookViewId="0"/>
  </sheetViews>
  <sheetFormatPr defaultRowHeight="14.25" x14ac:dyDescent="0.2"/>
  <cols>
    <col min="1" max="1" width="9.140625" style="19" customWidth="1"/>
    <col min="2" max="2" width="39.42578125" style="19" customWidth="1"/>
    <col min="3" max="3" width="14.7109375" style="19" bestFit="1" customWidth="1"/>
    <col min="4" max="4" width="16.5703125" style="19" bestFit="1" customWidth="1"/>
    <col min="5" max="5" width="17.5703125" style="19" customWidth="1"/>
    <col min="6" max="6" width="15.7109375" style="19" bestFit="1" customWidth="1"/>
    <col min="7" max="8" width="15.28515625" style="19" bestFit="1" customWidth="1"/>
    <col min="9" max="9" width="17.5703125" style="19" customWidth="1"/>
    <col min="10" max="10" width="15.28515625" style="19" bestFit="1" customWidth="1"/>
    <col min="11" max="11" width="17.5703125" style="19" customWidth="1"/>
    <col min="12" max="12" width="16.28515625" style="19" bestFit="1" customWidth="1"/>
    <col min="13" max="13" width="15.28515625" style="19" bestFit="1" customWidth="1"/>
    <col min="14" max="14" width="17.5703125" style="19" customWidth="1"/>
    <col min="15" max="15" width="23.140625" style="19" bestFit="1" customWidth="1"/>
    <col min="16" max="16" width="24" style="19" bestFit="1" customWidth="1"/>
    <col min="17" max="16384" width="9.140625" style="19"/>
  </cols>
  <sheetData>
    <row r="1" spans="1:16" s="21" customFormat="1" ht="15" x14ac:dyDescent="0.25">
      <c r="A1" s="95" t="s">
        <v>1069</v>
      </c>
    </row>
    <row r="2" spans="1:16" s="21" customFormat="1" ht="15" x14ac:dyDescent="0.25">
      <c r="A2" s="95"/>
    </row>
    <row r="3" spans="1:16" s="21" customFormat="1" ht="15" x14ac:dyDescent="0.25">
      <c r="A3" s="95"/>
    </row>
    <row r="4" spans="1:16" s="21" customFormat="1" ht="15" x14ac:dyDescent="0.25">
      <c r="A4" s="95"/>
      <c r="C4" s="96"/>
    </row>
    <row r="5" spans="1:16" ht="25.5" customHeight="1" x14ac:dyDescent="0.2">
      <c r="A5" s="256" t="s">
        <v>913</v>
      </c>
      <c r="B5" s="257"/>
      <c r="C5" s="257"/>
      <c r="D5" s="257"/>
      <c r="E5" s="257"/>
      <c r="F5" s="257"/>
      <c r="G5" s="257"/>
      <c r="H5" s="257"/>
      <c r="I5" s="257"/>
      <c r="J5" s="257"/>
      <c r="K5" s="257"/>
      <c r="L5" s="257"/>
      <c r="M5" s="257"/>
      <c r="N5" s="257"/>
      <c r="O5" s="257"/>
      <c r="P5" s="258"/>
    </row>
    <row r="6" spans="1:16" s="39" customFormat="1" ht="42" customHeight="1" x14ac:dyDescent="0.2">
      <c r="A6" s="323" t="s">
        <v>1175</v>
      </c>
      <c r="B6" s="324"/>
      <c r="C6" s="350" t="s">
        <v>1201</v>
      </c>
      <c r="D6" s="330" t="s">
        <v>831</v>
      </c>
      <c r="E6" s="331"/>
      <c r="F6" s="331"/>
      <c r="G6" s="331"/>
      <c r="H6" s="331"/>
      <c r="I6" s="331"/>
      <c r="J6" s="331"/>
      <c r="K6" s="331"/>
      <c r="L6" s="331"/>
      <c r="M6" s="331"/>
      <c r="N6" s="332"/>
      <c r="O6" s="330" t="s">
        <v>832</v>
      </c>
      <c r="P6" s="332"/>
    </row>
    <row r="7" spans="1:16" s="39" customFormat="1" ht="24" customHeight="1" x14ac:dyDescent="0.2">
      <c r="A7" s="325"/>
      <c r="B7" s="326"/>
      <c r="C7" s="351"/>
      <c r="D7" s="330" t="s">
        <v>833</v>
      </c>
      <c r="E7" s="331"/>
      <c r="F7" s="331"/>
      <c r="G7" s="331"/>
      <c r="H7" s="331"/>
      <c r="I7" s="331"/>
      <c r="J7" s="331"/>
      <c r="K7" s="331"/>
      <c r="L7" s="332"/>
      <c r="M7" s="330" t="s">
        <v>834</v>
      </c>
      <c r="N7" s="332"/>
      <c r="O7" s="350" t="s">
        <v>841</v>
      </c>
      <c r="P7" s="350" t="s">
        <v>842</v>
      </c>
    </row>
    <row r="8" spans="1:16" s="39" customFormat="1" ht="28.5" customHeight="1" x14ac:dyDescent="0.2">
      <c r="A8" s="325"/>
      <c r="B8" s="326"/>
      <c r="C8" s="351"/>
      <c r="D8" s="350" t="s">
        <v>1106</v>
      </c>
      <c r="E8" s="353" t="s">
        <v>1202</v>
      </c>
      <c r="F8" s="137"/>
      <c r="G8" s="137"/>
      <c r="H8" s="138"/>
      <c r="I8" s="355" t="s">
        <v>1168</v>
      </c>
      <c r="J8" s="137"/>
      <c r="K8" s="137"/>
      <c r="L8" s="138"/>
      <c r="M8" s="350" t="s">
        <v>1203</v>
      </c>
      <c r="N8" s="350" t="s">
        <v>843</v>
      </c>
      <c r="O8" s="351"/>
      <c r="P8" s="351"/>
    </row>
    <row r="9" spans="1:16" s="39" customFormat="1" ht="63" x14ac:dyDescent="0.2">
      <c r="A9" s="327"/>
      <c r="B9" s="328"/>
      <c r="C9" s="352"/>
      <c r="D9" s="352"/>
      <c r="E9" s="354"/>
      <c r="F9" s="73" t="s">
        <v>848</v>
      </c>
      <c r="G9" s="73" t="s">
        <v>847</v>
      </c>
      <c r="H9" s="73" t="s">
        <v>846</v>
      </c>
      <c r="I9" s="356"/>
      <c r="J9" s="73" t="s">
        <v>845</v>
      </c>
      <c r="K9" s="73" t="s">
        <v>1105</v>
      </c>
      <c r="L9" s="73" t="s">
        <v>844</v>
      </c>
      <c r="M9" s="352"/>
      <c r="N9" s="352"/>
      <c r="O9" s="352"/>
      <c r="P9" s="352"/>
    </row>
    <row r="10" spans="1:16" x14ac:dyDescent="0.2">
      <c r="A10" s="15">
        <v>1</v>
      </c>
      <c r="B10" s="16" t="s">
        <v>835</v>
      </c>
      <c r="C10" s="135" t="s">
        <v>1650</v>
      </c>
      <c r="D10" s="161" t="s">
        <v>1650</v>
      </c>
      <c r="E10" s="161" t="s">
        <v>1650</v>
      </c>
      <c r="F10" s="161" t="s">
        <v>1650</v>
      </c>
      <c r="G10" s="161" t="s">
        <v>1650</v>
      </c>
      <c r="H10" s="161" t="s">
        <v>1650</v>
      </c>
      <c r="I10" s="161" t="s">
        <v>1650</v>
      </c>
      <c r="J10" s="161" t="s">
        <v>1650</v>
      </c>
      <c r="K10" s="161" t="s">
        <v>1650</v>
      </c>
      <c r="L10" s="161" t="s">
        <v>1650</v>
      </c>
      <c r="M10" s="161" t="s">
        <v>1650</v>
      </c>
      <c r="N10" s="161" t="s">
        <v>1650</v>
      </c>
      <c r="O10" s="135" t="s">
        <v>1650</v>
      </c>
      <c r="P10" s="135" t="s">
        <v>1650</v>
      </c>
    </row>
    <row r="11" spans="1:16" x14ac:dyDescent="0.2">
      <c r="A11" s="15">
        <v>2</v>
      </c>
      <c r="B11" s="16" t="s">
        <v>437</v>
      </c>
      <c r="C11" s="135" t="s">
        <v>1650</v>
      </c>
      <c r="D11" s="161" t="s">
        <v>1650</v>
      </c>
      <c r="E11" s="161" t="s">
        <v>1650</v>
      </c>
      <c r="F11" s="161" t="s">
        <v>1650</v>
      </c>
      <c r="G11" s="161" t="s">
        <v>1650</v>
      </c>
      <c r="H11" s="161" t="s">
        <v>1650</v>
      </c>
      <c r="I11" s="161" t="s">
        <v>1650</v>
      </c>
      <c r="J11" s="161" t="s">
        <v>1650</v>
      </c>
      <c r="K11" s="161" t="s">
        <v>1650</v>
      </c>
      <c r="L11" s="161" t="s">
        <v>1650</v>
      </c>
      <c r="M11" s="161" t="s">
        <v>1650</v>
      </c>
      <c r="N11" s="161" t="s">
        <v>1650</v>
      </c>
      <c r="O11" s="135" t="s">
        <v>1650</v>
      </c>
      <c r="P11" s="135" t="s">
        <v>1650</v>
      </c>
    </row>
    <row r="12" spans="1:16" x14ac:dyDescent="0.2">
      <c r="A12" s="15">
        <v>3</v>
      </c>
      <c r="B12" s="16" t="s">
        <v>442</v>
      </c>
      <c r="C12" s="135" t="s">
        <v>1650</v>
      </c>
      <c r="D12" s="161" t="s">
        <v>1650</v>
      </c>
      <c r="E12" s="161" t="s">
        <v>1650</v>
      </c>
      <c r="F12" s="161" t="s">
        <v>1650</v>
      </c>
      <c r="G12" s="161" t="s">
        <v>1650</v>
      </c>
      <c r="H12" s="161" t="s">
        <v>1650</v>
      </c>
      <c r="I12" s="161" t="s">
        <v>1650</v>
      </c>
      <c r="J12" s="161" t="s">
        <v>1650</v>
      </c>
      <c r="K12" s="161" t="s">
        <v>1650</v>
      </c>
      <c r="L12" s="161" t="s">
        <v>1650</v>
      </c>
      <c r="M12" s="161" t="s">
        <v>1650</v>
      </c>
      <c r="N12" s="161" t="s">
        <v>1650</v>
      </c>
      <c r="O12" s="135" t="s">
        <v>1650</v>
      </c>
      <c r="P12" s="135" t="s">
        <v>1650</v>
      </c>
    </row>
    <row r="13" spans="1:16" s="44" customFormat="1" x14ac:dyDescent="0.2">
      <c r="A13" s="43">
        <v>3.1</v>
      </c>
      <c r="B13" s="37" t="s">
        <v>836</v>
      </c>
      <c r="C13" s="136" t="s">
        <v>1650</v>
      </c>
      <c r="D13" s="162" t="s">
        <v>1650</v>
      </c>
      <c r="E13" s="162" t="s">
        <v>1650</v>
      </c>
      <c r="F13" s="162" t="s">
        <v>1650</v>
      </c>
      <c r="G13" s="162" t="s">
        <v>1650</v>
      </c>
      <c r="H13" s="162" t="s">
        <v>1650</v>
      </c>
      <c r="I13" s="162" t="s">
        <v>1650</v>
      </c>
      <c r="J13" s="162" t="s">
        <v>1650</v>
      </c>
      <c r="K13" s="162" t="s">
        <v>1650</v>
      </c>
      <c r="L13" s="162" t="s">
        <v>1650</v>
      </c>
      <c r="M13" s="162" t="s">
        <v>1650</v>
      </c>
      <c r="N13" s="162" t="s">
        <v>1650</v>
      </c>
      <c r="O13" s="136" t="s">
        <v>1650</v>
      </c>
      <c r="P13" s="136" t="s">
        <v>1650</v>
      </c>
    </row>
    <row r="14" spans="1:16" x14ac:dyDescent="0.2">
      <c r="A14" s="43">
        <v>3.2</v>
      </c>
      <c r="B14" s="37" t="s">
        <v>837</v>
      </c>
      <c r="C14" s="136" t="s">
        <v>1650</v>
      </c>
      <c r="D14" s="162" t="s">
        <v>1650</v>
      </c>
      <c r="E14" s="162" t="s">
        <v>1650</v>
      </c>
      <c r="F14" s="162" t="s">
        <v>1650</v>
      </c>
      <c r="G14" s="162" t="s">
        <v>1650</v>
      </c>
      <c r="H14" s="162" t="s">
        <v>1650</v>
      </c>
      <c r="I14" s="162" t="s">
        <v>1650</v>
      </c>
      <c r="J14" s="162" t="s">
        <v>1650</v>
      </c>
      <c r="K14" s="162" t="s">
        <v>1650</v>
      </c>
      <c r="L14" s="162" t="s">
        <v>1650</v>
      </c>
      <c r="M14" s="162" t="s">
        <v>1650</v>
      </c>
      <c r="N14" s="162" t="s">
        <v>1650</v>
      </c>
      <c r="O14" s="136" t="s">
        <v>1650</v>
      </c>
      <c r="P14" s="136" t="s">
        <v>1650</v>
      </c>
    </row>
    <row r="15" spans="1:16" s="44" customFormat="1" x14ac:dyDescent="0.2">
      <c r="A15" s="43">
        <v>3.3</v>
      </c>
      <c r="B15" s="37" t="s">
        <v>838</v>
      </c>
      <c r="C15" s="136" t="s">
        <v>1650</v>
      </c>
      <c r="D15" s="162" t="s">
        <v>1650</v>
      </c>
      <c r="E15" s="162" t="s">
        <v>1650</v>
      </c>
      <c r="F15" s="162" t="s">
        <v>1650</v>
      </c>
      <c r="G15" s="162" t="s">
        <v>1650</v>
      </c>
      <c r="H15" s="162" t="s">
        <v>1650</v>
      </c>
      <c r="I15" s="162" t="s">
        <v>1650</v>
      </c>
      <c r="J15" s="162" t="s">
        <v>1650</v>
      </c>
      <c r="K15" s="162" t="s">
        <v>1650</v>
      </c>
      <c r="L15" s="162" t="s">
        <v>1650</v>
      </c>
      <c r="M15" s="162" t="s">
        <v>1650</v>
      </c>
      <c r="N15" s="162" t="s">
        <v>1650</v>
      </c>
      <c r="O15" s="136" t="s">
        <v>1650</v>
      </c>
      <c r="P15" s="136" t="s">
        <v>1650</v>
      </c>
    </row>
    <row r="16" spans="1:16" x14ac:dyDescent="0.2">
      <c r="A16" s="15">
        <v>4</v>
      </c>
      <c r="B16" s="16" t="s">
        <v>774</v>
      </c>
      <c r="C16" s="135">
        <v>10243221</v>
      </c>
      <c r="D16" s="161">
        <v>4.0000000000000002E-4</v>
      </c>
      <c r="E16" s="161">
        <v>0.64600000000000002</v>
      </c>
      <c r="F16" s="161">
        <v>0.61450000000000005</v>
      </c>
      <c r="G16" s="161" t="s">
        <v>1650</v>
      </c>
      <c r="H16" s="161">
        <v>3.15E-2</v>
      </c>
      <c r="I16" s="161" t="s">
        <v>1650</v>
      </c>
      <c r="J16" s="161" t="s">
        <v>1650</v>
      </c>
      <c r="K16" s="161" t="s">
        <v>1650</v>
      </c>
      <c r="L16" s="161" t="s">
        <v>1650</v>
      </c>
      <c r="M16" s="161" t="s">
        <v>1650</v>
      </c>
      <c r="N16" s="161" t="s">
        <v>1650</v>
      </c>
      <c r="O16" s="135" t="s">
        <v>1650</v>
      </c>
      <c r="P16" s="135">
        <v>1962692</v>
      </c>
    </row>
    <row r="17" spans="1:16" s="44" customFormat="1" x14ac:dyDescent="0.2">
      <c r="A17" s="43">
        <v>4.0999999999999996</v>
      </c>
      <c r="B17" s="37" t="s">
        <v>839</v>
      </c>
      <c r="C17" s="136" t="s">
        <v>1650</v>
      </c>
      <c r="D17" s="162" t="s">
        <v>1650</v>
      </c>
      <c r="E17" s="162" t="s">
        <v>1650</v>
      </c>
      <c r="F17" s="162" t="s">
        <v>1650</v>
      </c>
      <c r="G17" s="162" t="s">
        <v>1650</v>
      </c>
      <c r="H17" s="162" t="s">
        <v>1650</v>
      </c>
      <c r="I17" s="162" t="s">
        <v>1650</v>
      </c>
      <c r="J17" s="162" t="s">
        <v>1650</v>
      </c>
      <c r="K17" s="162" t="s">
        <v>1650</v>
      </c>
      <c r="L17" s="162" t="s">
        <v>1650</v>
      </c>
      <c r="M17" s="162" t="s">
        <v>1650</v>
      </c>
      <c r="N17" s="162" t="s">
        <v>1650</v>
      </c>
      <c r="O17" s="136" t="s">
        <v>1650</v>
      </c>
      <c r="P17" s="136" t="s">
        <v>1650</v>
      </c>
    </row>
    <row r="18" spans="1:16" s="44" customFormat="1" x14ac:dyDescent="0.2">
      <c r="A18" s="43">
        <v>4.2</v>
      </c>
      <c r="B18" s="37" t="s">
        <v>840</v>
      </c>
      <c r="C18" s="136">
        <v>10243221</v>
      </c>
      <c r="D18" s="162">
        <v>4.0000000000000002E-4</v>
      </c>
      <c r="E18" s="162">
        <v>0.64600000000000002</v>
      </c>
      <c r="F18" s="162">
        <v>0.61450000000000005</v>
      </c>
      <c r="G18" s="162" t="s">
        <v>1650</v>
      </c>
      <c r="H18" s="162">
        <v>3.15E-2</v>
      </c>
      <c r="I18" s="162" t="s">
        <v>1650</v>
      </c>
      <c r="J18" s="162" t="s">
        <v>1650</v>
      </c>
      <c r="K18" s="162" t="s">
        <v>1650</v>
      </c>
      <c r="L18" s="162" t="s">
        <v>1650</v>
      </c>
      <c r="M18" s="162" t="s">
        <v>1650</v>
      </c>
      <c r="N18" s="162" t="s">
        <v>1650</v>
      </c>
      <c r="O18" s="136" t="s">
        <v>1650</v>
      </c>
      <c r="P18" s="136">
        <v>1962692</v>
      </c>
    </row>
    <row r="19" spans="1:16" s="44" customFormat="1" x14ac:dyDescent="0.2">
      <c r="A19" s="43">
        <v>4.3</v>
      </c>
      <c r="B19" s="37" t="s">
        <v>801</v>
      </c>
      <c r="C19" s="136" t="s">
        <v>1650</v>
      </c>
      <c r="D19" s="162" t="s">
        <v>1650</v>
      </c>
      <c r="E19" s="162" t="s">
        <v>1650</v>
      </c>
      <c r="F19" s="162" t="s">
        <v>1650</v>
      </c>
      <c r="G19" s="162" t="s">
        <v>1650</v>
      </c>
      <c r="H19" s="162" t="s">
        <v>1650</v>
      </c>
      <c r="I19" s="162" t="s">
        <v>1650</v>
      </c>
      <c r="J19" s="162" t="s">
        <v>1650</v>
      </c>
      <c r="K19" s="162" t="s">
        <v>1650</v>
      </c>
      <c r="L19" s="162" t="s">
        <v>1650</v>
      </c>
      <c r="M19" s="162" t="s">
        <v>1650</v>
      </c>
      <c r="N19" s="162" t="s">
        <v>1650</v>
      </c>
      <c r="O19" s="136" t="s">
        <v>1650</v>
      </c>
      <c r="P19" s="136" t="s">
        <v>1650</v>
      </c>
    </row>
    <row r="20" spans="1:16" s="44" customFormat="1" x14ac:dyDescent="0.2">
      <c r="A20" s="43">
        <v>4.4000000000000004</v>
      </c>
      <c r="B20" s="37" t="s">
        <v>802</v>
      </c>
      <c r="C20" s="136" t="s">
        <v>1650</v>
      </c>
      <c r="D20" s="162" t="s">
        <v>1650</v>
      </c>
      <c r="E20" s="162" t="s">
        <v>1650</v>
      </c>
      <c r="F20" s="162" t="s">
        <v>1650</v>
      </c>
      <c r="G20" s="162" t="s">
        <v>1650</v>
      </c>
      <c r="H20" s="162" t="s">
        <v>1650</v>
      </c>
      <c r="I20" s="162" t="s">
        <v>1650</v>
      </c>
      <c r="J20" s="162" t="s">
        <v>1650</v>
      </c>
      <c r="K20" s="162" t="s">
        <v>1650</v>
      </c>
      <c r="L20" s="162" t="s">
        <v>1650</v>
      </c>
      <c r="M20" s="162" t="s">
        <v>1650</v>
      </c>
      <c r="N20" s="162" t="s">
        <v>1650</v>
      </c>
      <c r="O20" s="136" t="s">
        <v>1650</v>
      </c>
      <c r="P20" s="136" t="s">
        <v>1650</v>
      </c>
    </row>
    <row r="21" spans="1:16" s="44" customFormat="1" x14ac:dyDescent="0.2">
      <c r="A21" s="43">
        <v>4.5</v>
      </c>
      <c r="B21" s="37" t="s">
        <v>803</v>
      </c>
      <c r="C21" s="136">
        <v>10310740</v>
      </c>
      <c r="D21" s="162">
        <v>0</v>
      </c>
      <c r="E21" s="162">
        <v>0.70699999999999996</v>
      </c>
      <c r="F21" s="162">
        <v>1.9E-3</v>
      </c>
      <c r="G21" s="162" t="s">
        <v>1650</v>
      </c>
      <c r="H21" s="162">
        <v>0.70509999999999995</v>
      </c>
      <c r="I21" s="162" t="s">
        <v>1650</v>
      </c>
      <c r="J21" s="162" t="s">
        <v>1650</v>
      </c>
      <c r="K21" s="162" t="s">
        <v>1650</v>
      </c>
      <c r="L21" s="162" t="s">
        <v>1650</v>
      </c>
      <c r="M21" s="162" t="s">
        <v>1650</v>
      </c>
      <c r="N21" s="162" t="s">
        <v>1650</v>
      </c>
      <c r="O21" s="136" t="s">
        <v>1650</v>
      </c>
      <c r="P21" s="136">
        <v>2702285</v>
      </c>
    </row>
    <row r="22" spans="1:16" x14ac:dyDescent="0.2">
      <c r="A22" s="27">
        <v>5</v>
      </c>
      <c r="B22" s="28" t="s">
        <v>16</v>
      </c>
      <c r="C22" s="142">
        <v>20553961</v>
      </c>
      <c r="D22" s="187">
        <v>2.0000000000000001E-4</v>
      </c>
      <c r="E22" s="187">
        <v>0.67659999999999998</v>
      </c>
      <c r="F22" s="187">
        <v>0.30719999999999997</v>
      </c>
      <c r="G22" s="187" t="s">
        <v>1650</v>
      </c>
      <c r="H22" s="187">
        <v>0.36940000000000001</v>
      </c>
      <c r="I22" s="187" t="s">
        <v>1650</v>
      </c>
      <c r="J22" s="187" t="s">
        <v>1650</v>
      </c>
      <c r="K22" s="187" t="s">
        <v>1650</v>
      </c>
      <c r="L22" s="187" t="s">
        <v>1650</v>
      </c>
      <c r="M22" s="187" t="s">
        <v>1650</v>
      </c>
      <c r="N22" s="187" t="s">
        <v>1650</v>
      </c>
      <c r="O22" s="142" t="s">
        <v>1650</v>
      </c>
      <c r="P22" s="142">
        <v>4664977</v>
      </c>
    </row>
  </sheetData>
  <mergeCells count="14">
    <mergeCell ref="O6:P6"/>
    <mergeCell ref="O7:O9"/>
    <mergeCell ref="P7:P9"/>
    <mergeCell ref="A5:P5"/>
    <mergeCell ref="A6:B9"/>
    <mergeCell ref="C6:C9"/>
    <mergeCell ref="D6:N6"/>
    <mergeCell ref="D7:L7"/>
    <mergeCell ref="M7:N7"/>
    <mergeCell ref="M8:M9"/>
    <mergeCell ref="N8:N9"/>
    <mergeCell ref="D8:D9"/>
    <mergeCell ref="E8:E9"/>
    <mergeCell ref="I8:I9"/>
  </mergeCells>
  <hyperlinks>
    <hyperlink ref="A1" location="Forside!A1" display="Tilbage til forside" xr:uid="{3DB00B46-7B3F-49C7-B572-E18B20118743}"/>
  </hyperlink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97043-7B42-4F0A-95C6-2AC4DF3B0BBC}">
  <dimension ref="A1:C15"/>
  <sheetViews>
    <sheetView workbookViewId="0"/>
  </sheetViews>
  <sheetFormatPr defaultRowHeight="14.25" x14ac:dyDescent="0.2"/>
  <cols>
    <col min="1" max="1" width="9.140625" style="19"/>
    <col min="2" max="2" width="79.85546875" style="19" customWidth="1"/>
    <col min="3" max="3" width="31.140625" style="20" customWidth="1"/>
    <col min="4" max="16384" width="9.140625" style="19"/>
  </cols>
  <sheetData>
    <row r="1" spans="1:3" s="21" customFormat="1" ht="15" x14ac:dyDescent="0.25">
      <c r="A1" s="95" t="s">
        <v>1069</v>
      </c>
    </row>
    <row r="2" spans="1:3" s="21" customFormat="1" ht="15" x14ac:dyDescent="0.25">
      <c r="A2" s="95"/>
    </row>
    <row r="3" spans="1:3" s="21" customFormat="1" ht="15" x14ac:dyDescent="0.25">
      <c r="A3" s="95"/>
    </row>
    <row r="4" spans="1:3" s="21" customFormat="1" ht="15" x14ac:dyDescent="0.25">
      <c r="A4" s="95"/>
      <c r="C4" s="96"/>
    </row>
    <row r="5" spans="1:3" ht="25.5" customHeight="1" x14ac:dyDescent="0.2">
      <c r="A5" s="256" t="s">
        <v>914</v>
      </c>
      <c r="B5" s="257"/>
      <c r="C5" s="258"/>
    </row>
    <row r="6" spans="1:3" x14ac:dyDescent="0.2">
      <c r="A6" s="263" t="s">
        <v>224</v>
      </c>
      <c r="B6" s="264"/>
      <c r="C6" s="22" t="s">
        <v>858</v>
      </c>
    </row>
    <row r="7" spans="1:3" s="29" customFormat="1" x14ac:dyDescent="0.2">
      <c r="A7" s="27">
        <v>1</v>
      </c>
      <c r="B7" s="28" t="s">
        <v>849</v>
      </c>
      <c r="C7" s="175">
        <v>3545221</v>
      </c>
    </row>
    <row r="8" spans="1:3" x14ac:dyDescent="0.2">
      <c r="A8" s="15">
        <v>2</v>
      </c>
      <c r="B8" s="16" t="s">
        <v>850</v>
      </c>
      <c r="C8" s="176">
        <v>1023613</v>
      </c>
    </row>
    <row r="9" spans="1:3" x14ac:dyDescent="0.2">
      <c r="A9" s="15">
        <v>3</v>
      </c>
      <c r="B9" s="16" t="s">
        <v>851</v>
      </c>
      <c r="C9" s="176">
        <v>-464443</v>
      </c>
    </row>
    <row r="10" spans="1:3" x14ac:dyDescent="0.2">
      <c r="A10" s="15">
        <v>4</v>
      </c>
      <c r="B10" s="16" t="s">
        <v>852</v>
      </c>
      <c r="C10" s="176">
        <v>560586</v>
      </c>
    </row>
    <row r="11" spans="1:3" x14ac:dyDescent="0.2">
      <c r="A11" s="15">
        <v>5</v>
      </c>
      <c r="B11" s="16" t="s">
        <v>853</v>
      </c>
      <c r="C11" s="176" t="s">
        <v>1650</v>
      </c>
    </row>
    <row r="12" spans="1:3" x14ac:dyDescent="0.2">
      <c r="A12" s="15">
        <v>6</v>
      </c>
      <c r="B12" s="16" t="s">
        <v>854</v>
      </c>
      <c r="C12" s="176" t="s">
        <v>1650</v>
      </c>
    </row>
    <row r="13" spans="1:3" x14ac:dyDescent="0.2">
      <c r="A13" s="15">
        <v>7</v>
      </c>
      <c r="B13" s="16" t="s">
        <v>855</v>
      </c>
      <c r="C13" s="176" t="s">
        <v>1650</v>
      </c>
    </row>
    <row r="14" spans="1:3" x14ac:dyDescent="0.2">
      <c r="A14" s="15">
        <v>8</v>
      </c>
      <c r="B14" s="16" t="s">
        <v>856</v>
      </c>
      <c r="C14" s="176" t="s">
        <v>1650</v>
      </c>
    </row>
    <row r="15" spans="1:3" s="29" customFormat="1" x14ac:dyDescent="0.2">
      <c r="A15" s="27">
        <v>9</v>
      </c>
      <c r="B15" s="28" t="s">
        <v>857</v>
      </c>
      <c r="C15" s="175">
        <v>4664977</v>
      </c>
    </row>
  </sheetData>
  <mergeCells count="2">
    <mergeCell ref="A6:B6"/>
    <mergeCell ref="A5:C5"/>
  </mergeCells>
  <hyperlinks>
    <hyperlink ref="A1" location="Forside!A1" display="Tilbage til forside" xr:uid="{24C6A1EE-CA5B-4816-97C3-770744664B99}"/>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FCF0C-4AC1-4F70-9A5B-88C1C034A0F6}">
  <dimension ref="A1:H44"/>
  <sheetViews>
    <sheetView workbookViewId="0"/>
  </sheetViews>
  <sheetFormatPr defaultRowHeight="14.25" x14ac:dyDescent="0.2"/>
  <cols>
    <col min="1" max="1" width="34.28515625" style="19" customWidth="1"/>
    <col min="2" max="2" width="27.140625" style="19" bestFit="1" customWidth="1"/>
    <col min="3" max="7" width="23.28515625" style="19" customWidth="1"/>
    <col min="8" max="8" width="23.28515625" style="39" customWidth="1"/>
    <col min="9" max="16384" width="9.140625" style="19"/>
  </cols>
  <sheetData>
    <row r="1" spans="1:8" s="21" customFormat="1" ht="15" x14ac:dyDescent="0.25">
      <c r="A1" s="95" t="s">
        <v>1069</v>
      </c>
      <c r="H1" s="38"/>
    </row>
    <row r="2" spans="1:8" s="21" customFormat="1" ht="15" x14ac:dyDescent="0.25">
      <c r="A2" s="95"/>
    </row>
    <row r="3" spans="1:8" s="21" customFormat="1" ht="15" x14ac:dyDescent="0.25">
      <c r="A3" s="95"/>
    </row>
    <row r="4" spans="1:8" s="21" customFormat="1" ht="15" x14ac:dyDescent="0.25">
      <c r="A4" s="95"/>
      <c r="C4" s="96"/>
    </row>
    <row r="5" spans="1:8" ht="25.5" customHeight="1" x14ac:dyDescent="0.2">
      <c r="A5" s="256" t="s">
        <v>915</v>
      </c>
      <c r="B5" s="257"/>
      <c r="C5" s="257"/>
      <c r="D5" s="257"/>
      <c r="E5" s="257"/>
      <c r="F5" s="257"/>
      <c r="G5" s="257"/>
      <c r="H5" s="258"/>
    </row>
    <row r="6" spans="1:8" s="39" customFormat="1" ht="37.5" customHeight="1" x14ac:dyDescent="0.2">
      <c r="A6" s="357" t="s">
        <v>1347</v>
      </c>
      <c r="B6" s="278" t="s">
        <v>859</v>
      </c>
      <c r="C6" s="334" t="s">
        <v>1148</v>
      </c>
      <c r="D6" s="332"/>
      <c r="E6" s="333" t="s">
        <v>860</v>
      </c>
      <c r="F6" s="333" t="s">
        <v>821</v>
      </c>
      <c r="G6" s="333" t="s">
        <v>861</v>
      </c>
      <c r="H6" s="278" t="s">
        <v>1204</v>
      </c>
    </row>
    <row r="7" spans="1:8" s="39" customFormat="1" ht="31.5" x14ac:dyDescent="0.2">
      <c r="A7" s="358"/>
      <c r="B7" s="279"/>
      <c r="C7" s="69"/>
      <c r="D7" s="73" t="s">
        <v>862</v>
      </c>
      <c r="E7" s="336"/>
      <c r="F7" s="336"/>
      <c r="G7" s="336"/>
      <c r="H7" s="279"/>
    </row>
    <row r="8" spans="1:8" ht="14.25" customHeight="1" x14ac:dyDescent="0.2">
      <c r="A8" s="342" t="s">
        <v>827</v>
      </c>
      <c r="B8" s="16" t="s">
        <v>811</v>
      </c>
      <c r="C8" s="147">
        <v>4673</v>
      </c>
      <c r="D8" s="147">
        <v>2</v>
      </c>
      <c r="E8" s="195">
        <v>4.0000000000000002E-4</v>
      </c>
      <c r="F8" s="195">
        <v>1.2999999999999999E-3</v>
      </c>
      <c r="G8" s="195">
        <v>8.9999999999999998E-4</v>
      </c>
      <c r="H8" s="195">
        <v>2.0000000000000001E-4</v>
      </c>
    </row>
    <row r="9" spans="1:8" x14ac:dyDescent="0.2">
      <c r="A9" s="343"/>
      <c r="B9" s="37" t="s">
        <v>1336</v>
      </c>
      <c r="C9" s="147">
        <v>2024</v>
      </c>
      <c r="D9" s="147" t="s">
        <v>1650</v>
      </c>
      <c r="E9" s="195" t="s">
        <v>1650</v>
      </c>
      <c r="F9" s="195" t="s">
        <v>1650</v>
      </c>
      <c r="G9" s="195">
        <v>6.9999999999999999E-4</v>
      </c>
      <c r="H9" s="195">
        <v>2.0000000000000001E-4</v>
      </c>
    </row>
    <row r="10" spans="1:8" x14ac:dyDescent="0.2">
      <c r="A10" s="343"/>
      <c r="B10" s="37" t="s">
        <v>1337</v>
      </c>
      <c r="C10" s="147">
        <v>2649</v>
      </c>
      <c r="D10" s="147">
        <v>2</v>
      </c>
      <c r="E10" s="195">
        <v>8.0000000000000004E-4</v>
      </c>
      <c r="F10" s="195">
        <v>1.2999999999999999E-3</v>
      </c>
      <c r="G10" s="195">
        <v>1.1000000000000001E-3</v>
      </c>
      <c r="H10" s="195">
        <v>2.9999999999999997E-4</v>
      </c>
    </row>
    <row r="11" spans="1:8" x14ac:dyDescent="0.2">
      <c r="A11" s="343"/>
      <c r="B11" s="16" t="s">
        <v>812</v>
      </c>
      <c r="C11" s="147">
        <v>2986</v>
      </c>
      <c r="D11" s="147">
        <v>2</v>
      </c>
      <c r="E11" s="195">
        <v>6.9999999999999999E-4</v>
      </c>
      <c r="F11" s="195">
        <v>2E-3</v>
      </c>
      <c r="G11" s="195">
        <v>1.5E-3</v>
      </c>
      <c r="H11" s="195">
        <v>2.9999999999999997E-4</v>
      </c>
    </row>
    <row r="12" spans="1:8" x14ac:dyDescent="0.2">
      <c r="A12" s="343"/>
      <c r="B12" s="16" t="s">
        <v>813</v>
      </c>
      <c r="C12" s="147">
        <v>5653</v>
      </c>
      <c r="D12" s="147">
        <v>4</v>
      </c>
      <c r="E12" s="195">
        <v>6.9999999999999999E-4</v>
      </c>
      <c r="F12" s="195">
        <v>3.3999999999999998E-3</v>
      </c>
      <c r="G12" s="195">
        <v>3.8999999999999998E-3</v>
      </c>
      <c r="H12" s="195">
        <v>8.0000000000000004E-4</v>
      </c>
    </row>
    <row r="13" spans="1:8" x14ac:dyDescent="0.2">
      <c r="A13" s="343"/>
      <c r="B13" s="16" t="s">
        <v>814</v>
      </c>
      <c r="C13" s="147" t="s">
        <v>1650</v>
      </c>
      <c r="D13" s="147" t="s">
        <v>1650</v>
      </c>
      <c r="E13" s="195" t="s">
        <v>1650</v>
      </c>
      <c r="F13" s="195">
        <v>6.1000000000000004E-3</v>
      </c>
      <c r="G13" s="195" t="s">
        <v>1650</v>
      </c>
      <c r="H13" s="195" t="s">
        <v>1650</v>
      </c>
    </row>
    <row r="14" spans="1:8" x14ac:dyDescent="0.2">
      <c r="A14" s="343"/>
      <c r="B14" s="16" t="s">
        <v>815</v>
      </c>
      <c r="C14" s="147">
        <v>2358</v>
      </c>
      <c r="D14" s="147">
        <v>6</v>
      </c>
      <c r="E14" s="195">
        <v>2.5000000000000001E-3</v>
      </c>
      <c r="F14" s="195">
        <v>1.3299999999999999E-2</v>
      </c>
      <c r="G14" s="195">
        <v>1.0999999999999999E-2</v>
      </c>
      <c r="H14" s="195">
        <v>2.5999999999999999E-3</v>
      </c>
    </row>
    <row r="15" spans="1:8" x14ac:dyDescent="0.2">
      <c r="A15" s="343"/>
      <c r="B15" s="37" t="s">
        <v>1338</v>
      </c>
      <c r="C15" s="147">
        <v>2358</v>
      </c>
      <c r="D15" s="147">
        <v>6</v>
      </c>
      <c r="E15" s="195">
        <v>2.5000000000000001E-3</v>
      </c>
      <c r="F15" s="195">
        <v>1.0999999999999999E-2</v>
      </c>
      <c r="G15" s="195">
        <v>1.0999999999999999E-2</v>
      </c>
      <c r="H15" s="195">
        <v>2.5999999999999999E-3</v>
      </c>
    </row>
    <row r="16" spans="1:8" x14ac:dyDescent="0.2">
      <c r="A16" s="343"/>
      <c r="B16" s="37" t="s">
        <v>1339</v>
      </c>
      <c r="C16" s="147" t="s">
        <v>1650</v>
      </c>
      <c r="D16" s="147" t="s">
        <v>1650</v>
      </c>
      <c r="E16" s="195" t="s">
        <v>1650</v>
      </c>
      <c r="F16" s="195">
        <v>2.12E-2</v>
      </c>
      <c r="G16" s="195" t="s">
        <v>1650</v>
      </c>
      <c r="H16" s="195" t="s">
        <v>1650</v>
      </c>
    </row>
    <row r="17" spans="1:8" x14ac:dyDescent="0.2">
      <c r="A17" s="343"/>
      <c r="B17" s="16" t="s">
        <v>816</v>
      </c>
      <c r="C17" s="147">
        <v>589</v>
      </c>
      <c r="D17" s="147">
        <v>10</v>
      </c>
      <c r="E17" s="195">
        <v>1.7000000000000001E-2</v>
      </c>
      <c r="F17" s="195">
        <v>4.1500000000000002E-2</v>
      </c>
      <c r="G17" s="195">
        <v>4.2599999999999999E-2</v>
      </c>
      <c r="H17" s="195">
        <v>1.8100000000000002E-2</v>
      </c>
    </row>
    <row r="18" spans="1:8" x14ac:dyDescent="0.2">
      <c r="A18" s="343"/>
      <c r="B18" s="37" t="s">
        <v>1340</v>
      </c>
      <c r="C18" s="147">
        <v>296</v>
      </c>
      <c r="D18" s="147">
        <v>3</v>
      </c>
      <c r="E18" s="195">
        <v>1.01E-2</v>
      </c>
      <c r="F18" s="195">
        <v>3.32E-2</v>
      </c>
      <c r="G18" s="195">
        <v>2.69E-2</v>
      </c>
      <c r="H18" s="195">
        <v>6.1000000000000004E-3</v>
      </c>
    </row>
    <row r="19" spans="1:8" x14ac:dyDescent="0.2">
      <c r="A19" s="343"/>
      <c r="B19" s="37" t="s">
        <v>1341</v>
      </c>
      <c r="C19" s="147">
        <v>293</v>
      </c>
      <c r="D19" s="147">
        <v>7</v>
      </c>
      <c r="E19" s="195">
        <v>2.3900000000000001E-2</v>
      </c>
      <c r="F19" s="195">
        <v>6.6199999999999995E-2</v>
      </c>
      <c r="G19" s="195">
        <v>5.8500000000000003E-2</v>
      </c>
      <c r="H19" s="195">
        <v>2.92E-2</v>
      </c>
    </row>
    <row r="20" spans="1:8" x14ac:dyDescent="0.2">
      <c r="A20" s="343"/>
      <c r="B20" s="16" t="s">
        <v>817</v>
      </c>
      <c r="C20" s="147">
        <v>44</v>
      </c>
      <c r="D20" s="147">
        <v>1</v>
      </c>
      <c r="E20" s="195">
        <v>2.2700000000000001E-2</v>
      </c>
      <c r="F20" s="195">
        <v>0.34910000000000002</v>
      </c>
      <c r="G20" s="195">
        <v>0.2457</v>
      </c>
      <c r="H20" s="195">
        <v>0.112</v>
      </c>
    </row>
    <row r="21" spans="1:8" x14ac:dyDescent="0.2">
      <c r="A21" s="343"/>
      <c r="B21" s="37" t="s">
        <v>1342</v>
      </c>
      <c r="C21" s="147" t="s">
        <v>1650</v>
      </c>
      <c r="D21" s="147" t="s">
        <v>1650</v>
      </c>
      <c r="E21" s="195" t="s">
        <v>1650</v>
      </c>
      <c r="F21" s="195">
        <v>0.13439999999999999</v>
      </c>
      <c r="G21" s="195" t="s">
        <v>1650</v>
      </c>
      <c r="H21" s="195" t="s">
        <v>1650</v>
      </c>
    </row>
    <row r="22" spans="1:8" s="29" customFormat="1" x14ac:dyDescent="0.2">
      <c r="A22" s="343"/>
      <c r="B22" s="37" t="s">
        <v>1343</v>
      </c>
      <c r="C22" s="147">
        <v>44</v>
      </c>
      <c r="D22" s="147">
        <v>1</v>
      </c>
      <c r="E22" s="195">
        <v>2.2700000000000001E-2</v>
      </c>
      <c r="F22" s="195">
        <v>0.22559999999999999</v>
      </c>
      <c r="G22" s="195">
        <v>0.2457</v>
      </c>
      <c r="H22" s="195">
        <v>0.112</v>
      </c>
    </row>
    <row r="23" spans="1:8" x14ac:dyDescent="0.2">
      <c r="A23" s="343"/>
      <c r="B23" s="37" t="s">
        <v>1344</v>
      </c>
      <c r="C23" s="147" t="s">
        <v>1650</v>
      </c>
      <c r="D23" s="147" t="s">
        <v>1650</v>
      </c>
      <c r="E23" s="195" t="s">
        <v>1650</v>
      </c>
      <c r="F23" s="195">
        <v>0.41210000000000002</v>
      </c>
      <c r="G23" s="195" t="s">
        <v>1650</v>
      </c>
      <c r="H23" s="195" t="s">
        <v>1650</v>
      </c>
    </row>
    <row r="24" spans="1:8" x14ac:dyDescent="0.2">
      <c r="A24" s="344"/>
      <c r="B24" s="16" t="s">
        <v>818</v>
      </c>
      <c r="C24" s="147">
        <v>62</v>
      </c>
      <c r="D24" s="147">
        <v>62</v>
      </c>
      <c r="E24" s="195">
        <v>1</v>
      </c>
      <c r="F24" s="195">
        <v>1</v>
      </c>
      <c r="G24" s="195">
        <v>1</v>
      </c>
      <c r="H24" s="195">
        <v>1</v>
      </c>
    </row>
    <row r="25" spans="1:8" s="29" customFormat="1" ht="14.25" customHeight="1" x14ac:dyDescent="0.2">
      <c r="A25" s="340" t="s">
        <v>828</v>
      </c>
      <c r="B25" s="341"/>
      <c r="C25" s="193">
        <f>SUM(C8:C24)</f>
        <v>24029</v>
      </c>
      <c r="D25" s="193">
        <f>SUM(D8:D24)</f>
        <v>106</v>
      </c>
      <c r="E25" s="157"/>
      <c r="F25" s="157"/>
      <c r="G25" s="157"/>
      <c r="H25" s="157"/>
    </row>
    <row r="26" spans="1:8" x14ac:dyDescent="0.2">
      <c r="A26" s="342" t="s">
        <v>829</v>
      </c>
      <c r="B26" s="16" t="s">
        <v>811</v>
      </c>
      <c r="C26" s="147">
        <v>16220</v>
      </c>
      <c r="D26" s="147">
        <v>8</v>
      </c>
      <c r="E26" s="195">
        <v>5.0000000000000001E-4</v>
      </c>
      <c r="F26" s="195">
        <v>1.1000000000000001E-3</v>
      </c>
      <c r="G26" s="195">
        <v>8.0000000000000004E-4</v>
      </c>
      <c r="H26" s="195">
        <v>2.9999999999999997E-4</v>
      </c>
    </row>
    <row r="27" spans="1:8" x14ac:dyDescent="0.2">
      <c r="A27" s="343"/>
      <c r="B27" s="37" t="s">
        <v>1336</v>
      </c>
      <c r="C27" s="147">
        <v>11122</v>
      </c>
      <c r="D27" s="147">
        <v>5</v>
      </c>
      <c r="E27" s="195">
        <v>5.0000000000000001E-4</v>
      </c>
      <c r="F27" s="195">
        <v>6.9999999999999999E-4</v>
      </c>
      <c r="G27" s="195">
        <v>6.9999999999999999E-4</v>
      </c>
      <c r="H27" s="195">
        <v>2.9999999999999997E-4</v>
      </c>
    </row>
    <row r="28" spans="1:8" x14ac:dyDescent="0.2">
      <c r="A28" s="343"/>
      <c r="B28" s="37" t="s">
        <v>1337</v>
      </c>
      <c r="C28" s="147">
        <v>5098</v>
      </c>
      <c r="D28" s="147">
        <v>3</v>
      </c>
      <c r="E28" s="195">
        <v>5.9999999999999995E-4</v>
      </c>
      <c r="F28" s="195">
        <v>1.2999999999999999E-3</v>
      </c>
      <c r="G28" s="195">
        <v>1.1000000000000001E-3</v>
      </c>
      <c r="H28" s="195">
        <v>4.0000000000000002E-4</v>
      </c>
    </row>
    <row r="29" spans="1:8" x14ac:dyDescent="0.2">
      <c r="A29" s="343"/>
      <c r="B29" s="16" t="s">
        <v>812</v>
      </c>
      <c r="C29" s="147">
        <v>16676</v>
      </c>
      <c r="D29" s="147" t="s">
        <v>1650</v>
      </c>
      <c r="E29" s="195" t="s">
        <v>1650</v>
      </c>
      <c r="F29" s="195">
        <v>2E-3</v>
      </c>
      <c r="G29" s="195">
        <v>1.5E-3</v>
      </c>
      <c r="H29" s="195">
        <v>2.0000000000000001E-4</v>
      </c>
    </row>
    <row r="30" spans="1:8" x14ac:dyDescent="0.2">
      <c r="A30" s="343"/>
      <c r="B30" s="16" t="s">
        <v>813</v>
      </c>
      <c r="C30" s="147">
        <v>16365</v>
      </c>
      <c r="D30" s="147">
        <v>25</v>
      </c>
      <c r="E30" s="195">
        <v>1.5E-3</v>
      </c>
      <c r="F30" s="195">
        <v>3.5999999999999999E-3</v>
      </c>
      <c r="G30" s="195">
        <v>4.4999999999999997E-3</v>
      </c>
      <c r="H30" s="195">
        <v>1.2999999999999999E-3</v>
      </c>
    </row>
    <row r="31" spans="1:8" x14ac:dyDescent="0.2">
      <c r="A31" s="343"/>
      <c r="B31" s="16" t="s">
        <v>814</v>
      </c>
      <c r="C31" s="147" t="s">
        <v>1650</v>
      </c>
      <c r="D31" s="147" t="s">
        <v>1650</v>
      </c>
      <c r="E31" s="195" t="s">
        <v>1650</v>
      </c>
      <c r="F31" s="195">
        <v>6.1000000000000004E-3</v>
      </c>
      <c r="G31" s="195" t="s">
        <v>1650</v>
      </c>
      <c r="H31" s="195" t="s">
        <v>1650</v>
      </c>
    </row>
    <row r="32" spans="1:8" x14ac:dyDescent="0.2">
      <c r="A32" s="343"/>
      <c r="B32" s="16" t="s">
        <v>815</v>
      </c>
      <c r="C32" s="147">
        <v>6429</v>
      </c>
      <c r="D32" s="147">
        <v>71</v>
      </c>
      <c r="E32" s="195">
        <v>1.0999999999999999E-2</v>
      </c>
      <c r="F32" s="195">
        <v>1.3599999999999999E-2</v>
      </c>
      <c r="G32" s="195">
        <v>1.15E-2</v>
      </c>
      <c r="H32" s="195">
        <v>5.5999999999999999E-3</v>
      </c>
    </row>
    <row r="33" spans="1:8" x14ac:dyDescent="0.2">
      <c r="A33" s="343"/>
      <c r="B33" s="37" t="s">
        <v>1338</v>
      </c>
      <c r="C33" s="147">
        <v>6429</v>
      </c>
      <c r="D33" s="147">
        <v>71</v>
      </c>
      <c r="E33" s="195">
        <v>1.0999999999999999E-2</v>
      </c>
      <c r="F33" s="195">
        <v>1.1299999999999999E-2</v>
      </c>
      <c r="G33" s="195">
        <v>1.15E-2</v>
      </c>
      <c r="H33" s="195">
        <v>5.5999999999999999E-3</v>
      </c>
    </row>
    <row r="34" spans="1:8" x14ac:dyDescent="0.2">
      <c r="A34" s="343"/>
      <c r="B34" s="37" t="s">
        <v>1339</v>
      </c>
      <c r="C34" s="147" t="s">
        <v>1650</v>
      </c>
      <c r="D34" s="147" t="s">
        <v>1650</v>
      </c>
      <c r="E34" s="195" t="s">
        <v>1650</v>
      </c>
      <c r="F34" s="195">
        <v>2.06E-2</v>
      </c>
      <c r="G34" s="195" t="s">
        <v>1650</v>
      </c>
      <c r="H34" s="195" t="s">
        <v>1650</v>
      </c>
    </row>
    <row r="35" spans="1:8" x14ac:dyDescent="0.2">
      <c r="A35" s="343"/>
      <c r="B35" s="16" t="s">
        <v>816</v>
      </c>
      <c r="C35" s="147">
        <v>1904</v>
      </c>
      <c r="D35" s="147">
        <v>116</v>
      </c>
      <c r="E35" s="195">
        <v>6.0900000000000003E-2</v>
      </c>
      <c r="F35" s="195">
        <v>4.3700000000000003E-2</v>
      </c>
      <c r="G35" s="195">
        <v>4.2200000000000001E-2</v>
      </c>
      <c r="H35" s="195">
        <v>3.5700000000000003E-2</v>
      </c>
    </row>
    <row r="36" spans="1:8" x14ac:dyDescent="0.2">
      <c r="A36" s="343"/>
      <c r="B36" s="37" t="s">
        <v>1340</v>
      </c>
      <c r="C36" s="147">
        <v>984</v>
      </c>
      <c r="D36" s="147">
        <v>45</v>
      </c>
      <c r="E36" s="195">
        <v>4.5699999999999998E-2</v>
      </c>
      <c r="F36" s="195">
        <v>3.4500000000000003E-2</v>
      </c>
      <c r="G36" s="195">
        <v>2.69E-2</v>
      </c>
      <c r="H36" s="195">
        <v>2.5100000000000001E-2</v>
      </c>
    </row>
    <row r="37" spans="1:8" x14ac:dyDescent="0.2">
      <c r="A37" s="343"/>
      <c r="B37" s="37" t="s">
        <v>1341</v>
      </c>
      <c r="C37" s="147">
        <v>920</v>
      </c>
      <c r="D37" s="147">
        <v>71</v>
      </c>
      <c r="E37" s="195">
        <v>7.7200000000000005E-2</v>
      </c>
      <c r="F37" s="195">
        <v>6.6900000000000001E-2</v>
      </c>
      <c r="G37" s="195">
        <v>5.8500000000000003E-2</v>
      </c>
      <c r="H37" s="195">
        <v>4.7600000000000003E-2</v>
      </c>
    </row>
    <row r="38" spans="1:8" x14ac:dyDescent="0.2">
      <c r="A38" s="343"/>
      <c r="B38" s="16" t="s">
        <v>817</v>
      </c>
      <c r="C38" s="147">
        <v>406</v>
      </c>
      <c r="D38" s="147">
        <v>28</v>
      </c>
      <c r="E38" s="195">
        <v>6.9000000000000006E-2</v>
      </c>
      <c r="F38" s="195">
        <v>0.27800000000000002</v>
      </c>
      <c r="G38" s="195">
        <v>0.2457</v>
      </c>
      <c r="H38" s="195">
        <v>7.8899999999999998E-2</v>
      </c>
    </row>
    <row r="39" spans="1:8" x14ac:dyDescent="0.2">
      <c r="A39" s="343"/>
      <c r="B39" s="37" t="s">
        <v>1342</v>
      </c>
      <c r="C39" s="147" t="s">
        <v>1650</v>
      </c>
      <c r="D39" s="147" t="s">
        <v>1650</v>
      </c>
      <c r="E39" s="195" t="s">
        <v>1650</v>
      </c>
      <c r="F39" s="195">
        <v>0.13550000000000001</v>
      </c>
      <c r="G39" s="195" t="s">
        <v>1650</v>
      </c>
      <c r="H39" s="195" t="s">
        <v>1650</v>
      </c>
    </row>
    <row r="40" spans="1:8" s="29" customFormat="1" x14ac:dyDescent="0.2">
      <c r="A40" s="343"/>
      <c r="B40" s="37" t="s">
        <v>1343</v>
      </c>
      <c r="C40" s="147">
        <v>406</v>
      </c>
      <c r="D40" s="147">
        <v>28</v>
      </c>
      <c r="E40" s="195">
        <v>6.9000000000000006E-2</v>
      </c>
      <c r="F40" s="195">
        <v>0.23330000000000001</v>
      </c>
      <c r="G40" s="195">
        <v>0.2457</v>
      </c>
      <c r="H40" s="195">
        <v>7.8899999999999998E-2</v>
      </c>
    </row>
    <row r="41" spans="1:8" x14ac:dyDescent="0.2">
      <c r="A41" s="343"/>
      <c r="B41" s="37" t="s">
        <v>1344</v>
      </c>
      <c r="C41" s="147" t="s">
        <v>1650</v>
      </c>
      <c r="D41" s="147" t="s">
        <v>1650</v>
      </c>
      <c r="E41" s="195" t="s">
        <v>1650</v>
      </c>
      <c r="F41" s="195">
        <v>0.40770000000000001</v>
      </c>
      <c r="G41" s="195" t="s">
        <v>1650</v>
      </c>
      <c r="H41" s="195" t="s">
        <v>1650</v>
      </c>
    </row>
    <row r="42" spans="1:8" x14ac:dyDescent="0.2">
      <c r="A42" s="344"/>
      <c r="B42" s="16" t="s">
        <v>818</v>
      </c>
      <c r="C42" s="147">
        <v>516</v>
      </c>
      <c r="D42" s="147">
        <v>513</v>
      </c>
      <c r="E42" s="195">
        <v>0.99419999999999997</v>
      </c>
      <c r="F42" s="195">
        <v>1</v>
      </c>
      <c r="G42" s="195">
        <v>1</v>
      </c>
      <c r="H42" s="195">
        <v>0.99680000000000002</v>
      </c>
    </row>
    <row r="43" spans="1:8" s="29" customFormat="1" ht="14.25" customHeight="1" x14ac:dyDescent="0.2">
      <c r="A43" s="340" t="s">
        <v>830</v>
      </c>
      <c r="B43" s="341"/>
      <c r="C43" s="193">
        <f>SUM(C26:C42)</f>
        <v>83475</v>
      </c>
      <c r="D43" s="193">
        <f>SUM(D26:D42)</f>
        <v>984</v>
      </c>
      <c r="E43" s="195" t="s">
        <v>1650</v>
      </c>
      <c r="F43" s="195" t="s">
        <v>1650</v>
      </c>
      <c r="G43" s="195" t="s">
        <v>1650</v>
      </c>
      <c r="H43" s="195" t="s">
        <v>1650</v>
      </c>
    </row>
    <row r="44" spans="1:8" s="29" customFormat="1" ht="14.25" customHeight="1" x14ac:dyDescent="0.2">
      <c r="A44" s="340" t="s">
        <v>819</v>
      </c>
      <c r="B44" s="341"/>
      <c r="C44" s="193">
        <f>C25+C43</f>
        <v>107504</v>
      </c>
      <c r="D44" s="193">
        <f>D25+D43</f>
        <v>1090</v>
      </c>
      <c r="E44" s="195" t="s">
        <v>1650</v>
      </c>
      <c r="F44" s="195" t="s">
        <v>1650</v>
      </c>
      <c r="G44" s="196"/>
      <c r="H44" s="195" t="s">
        <v>1650</v>
      </c>
    </row>
  </sheetData>
  <mergeCells count="13">
    <mergeCell ref="A26:A42"/>
    <mergeCell ref="A43:B43"/>
    <mergeCell ref="A44:B44"/>
    <mergeCell ref="G6:G7"/>
    <mergeCell ref="B6:B7"/>
    <mergeCell ref="A6:A7"/>
    <mergeCell ref="A5:H5"/>
    <mergeCell ref="H6:H7"/>
    <mergeCell ref="A25:B25"/>
    <mergeCell ref="A8:A24"/>
    <mergeCell ref="C6:D6"/>
    <mergeCell ref="E6:E7"/>
    <mergeCell ref="F6:F7"/>
  </mergeCells>
  <hyperlinks>
    <hyperlink ref="A1" location="Forside!A1" display="Tilbage til forside" xr:uid="{FED835A8-CD62-45DD-911C-065D47F56D28}"/>
  </hyperlinks>
  <pageMargins left="0.7" right="0.7" top="0.75" bottom="0.75" header="0.3" footer="0.3"/>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47F98-2734-4DC5-8ACB-1060AA6BDC7F}">
  <dimension ref="A1:G11"/>
  <sheetViews>
    <sheetView workbookViewId="0"/>
  </sheetViews>
  <sheetFormatPr defaultRowHeight="14.25" x14ac:dyDescent="0.2"/>
  <cols>
    <col min="1" max="1" width="28.85546875" style="19" customWidth="1"/>
    <col min="2" max="7" width="28.7109375" style="19" customWidth="1"/>
    <col min="8" max="16384" width="9.140625" style="19"/>
  </cols>
  <sheetData>
    <row r="1" spans="1:7" s="21" customFormat="1" ht="15" x14ac:dyDescent="0.25">
      <c r="A1" s="95" t="s">
        <v>1069</v>
      </c>
    </row>
    <row r="2" spans="1:7" s="21" customFormat="1" ht="15" x14ac:dyDescent="0.25">
      <c r="A2" s="95"/>
    </row>
    <row r="3" spans="1:7" s="21" customFormat="1" ht="15" x14ac:dyDescent="0.25">
      <c r="A3" s="95"/>
    </row>
    <row r="4" spans="1:7" s="21" customFormat="1" ht="15" x14ac:dyDescent="0.25">
      <c r="A4" s="95"/>
      <c r="C4" s="96"/>
    </row>
    <row r="5" spans="1:7" ht="25.5" customHeight="1" x14ac:dyDescent="0.2">
      <c r="A5" s="256" t="s">
        <v>1643</v>
      </c>
      <c r="B5" s="257"/>
      <c r="C5" s="257"/>
      <c r="D5" s="257"/>
      <c r="E5" s="257"/>
      <c r="F5" s="257"/>
      <c r="G5" s="258"/>
    </row>
    <row r="6" spans="1:7" s="39" customFormat="1" ht="14.25" customHeight="1" x14ac:dyDescent="0.2">
      <c r="A6" s="151" t="s">
        <v>224</v>
      </c>
      <c r="B6" s="273" t="s">
        <v>1107</v>
      </c>
      <c r="C6" s="274"/>
      <c r="D6" s="274"/>
      <c r="E6" s="274"/>
      <c r="F6" s="274"/>
      <c r="G6" s="275"/>
    </row>
    <row r="7" spans="1:7" s="39" customFormat="1" x14ac:dyDescent="0.2">
      <c r="A7" s="103" t="s">
        <v>1093</v>
      </c>
      <c r="B7" s="105" t="s">
        <v>1098</v>
      </c>
      <c r="C7" s="139" t="s">
        <v>1097</v>
      </c>
      <c r="D7" s="139" t="s">
        <v>789</v>
      </c>
      <c r="E7" s="139" t="s">
        <v>877</v>
      </c>
      <c r="F7" s="139" t="s">
        <v>858</v>
      </c>
      <c r="G7" s="139" t="s">
        <v>825</v>
      </c>
    </row>
    <row r="8" spans="1:7" s="44" customFormat="1" x14ac:dyDescent="0.2">
      <c r="A8" s="16" t="s">
        <v>1094</v>
      </c>
      <c r="B8" s="140" t="s">
        <v>1650</v>
      </c>
      <c r="C8" s="140" t="s">
        <v>1650</v>
      </c>
      <c r="D8" s="140" t="s">
        <v>1650</v>
      </c>
      <c r="E8" s="140" t="s">
        <v>1650</v>
      </c>
      <c r="F8" s="140" t="s">
        <v>1650</v>
      </c>
      <c r="G8" s="140" t="s">
        <v>1650</v>
      </c>
    </row>
    <row r="9" spans="1:7" s="44" customFormat="1" x14ac:dyDescent="0.2">
      <c r="A9" s="16" t="s">
        <v>1095</v>
      </c>
      <c r="B9" s="140" t="s">
        <v>1650</v>
      </c>
      <c r="C9" s="140" t="s">
        <v>1650</v>
      </c>
      <c r="D9" s="140" t="s">
        <v>1650</v>
      </c>
      <c r="E9" s="140" t="s">
        <v>1650</v>
      </c>
      <c r="F9" s="140" t="s">
        <v>1650</v>
      </c>
      <c r="G9" s="140" t="s">
        <v>1650</v>
      </c>
    </row>
    <row r="10" spans="1:7" x14ac:dyDescent="0.2">
      <c r="A10" s="16" t="s">
        <v>1096</v>
      </c>
      <c r="B10" s="140">
        <v>67720</v>
      </c>
      <c r="C10" s="140" t="s">
        <v>1650</v>
      </c>
      <c r="D10" s="140" t="s">
        <v>1650</v>
      </c>
      <c r="E10" s="140">
        <v>67720</v>
      </c>
      <c r="F10" s="140">
        <v>250566</v>
      </c>
      <c r="G10" s="140">
        <v>1625</v>
      </c>
    </row>
    <row r="11" spans="1:7" x14ac:dyDescent="0.2">
      <c r="A11" s="28" t="s">
        <v>16</v>
      </c>
      <c r="B11" s="141">
        <v>67720</v>
      </c>
      <c r="C11" s="141" t="s">
        <v>1650</v>
      </c>
      <c r="D11" s="141" t="s">
        <v>1650</v>
      </c>
      <c r="E11" s="141">
        <v>67720</v>
      </c>
      <c r="F11" s="141">
        <v>250566</v>
      </c>
      <c r="G11" s="141">
        <v>1625</v>
      </c>
    </row>
  </sheetData>
  <mergeCells count="2">
    <mergeCell ref="A5:G5"/>
    <mergeCell ref="B6:G6"/>
  </mergeCells>
  <hyperlinks>
    <hyperlink ref="A1" location="Forside!A1" display="Tilbage til forside" xr:uid="{FB931017-FF75-4B64-9BB9-A2841AAF50DF}"/>
  </hyperlink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B9ED1-9F60-4FF7-90D6-85BBA82AB8D9}">
  <dimension ref="A1:C11"/>
  <sheetViews>
    <sheetView zoomScaleNormal="100" workbookViewId="0"/>
  </sheetViews>
  <sheetFormatPr defaultRowHeight="14.25" x14ac:dyDescent="0.2"/>
  <cols>
    <col min="1" max="1" width="9.140625" style="19"/>
    <col min="2" max="2" width="94.85546875" style="19" customWidth="1"/>
    <col min="3" max="3" width="94.85546875" style="97" customWidth="1"/>
    <col min="4" max="16384" width="9.140625" style="19"/>
  </cols>
  <sheetData>
    <row r="1" spans="1:3" s="21" customFormat="1" ht="15" x14ac:dyDescent="0.25">
      <c r="A1" s="95" t="s">
        <v>1069</v>
      </c>
      <c r="C1" s="96"/>
    </row>
    <row r="2" spans="1:3" s="21" customFormat="1" ht="15" x14ac:dyDescent="0.25">
      <c r="A2" s="95"/>
    </row>
    <row r="3" spans="1:3" s="21" customFormat="1" ht="15" x14ac:dyDescent="0.25">
      <c r="A3" s="95"/>
    </row>
    <row r="4" spans="1:3" s="21" customFormat="1" ht="15" x14ac:dyDescent="0.25">
      <c r="A4" s="95"/>
      <c r="C4" s="96"/>
    </row>
    <row r="5" spans="1:3" ht="25.5" customHeight="1" x14ac:dyDescent="0.2">
      <c r="A5" s="256" t="s">
        <v>1047</v>
      </c>
      <c r="B5" s="257"/>
      <c r="C5" s="258"/>
    </row>
    <row r="6" spans="1:3" x14ac:dyDescent="0.2">
      <c r="A6" s="265"/>
      <c r="B6" s="266"/>
      <c r="C6" s="107" t="s">
        <v>635</v>
      </c>
    </row>
    <row r="7" spans="1:3" ht="31.5" x14ac:dyDescent="0.2">
      <c r="A7" s="15" t="s">
        <v>621</v>
      </c>
      <c r="B7" s="16" t="s">
        <v>1183</v>
      </c>
      <c r="C7" s="16" t="s">
        <v>1331</v>
      </c>
    </row>
    <row r="8" spans="1:3" ht="21" x14ac:dyDescent="0.2">
      <c r="A8" s="15" t="s">
        <v>679</v>
      </c>
      <c r="B8" s="42" t="s">
        <v>1184</v>
      </c>
      <c r="C8" s="106" t="s">
        <v>1452</v>
      </c>
    </row>
    <row r="9" spans="1:3" x14ac:dyDescent="0.2">
      <c r="A9" s="15" t="s">
        <v>686</v>
      </c>
      <c r="B9" s="42" t="s">
        <v>1185</v>
      </c>
      <c r="C9" s="106" t="s">
        <v>1194</v>
      </c>
    </row>
    <row r="10" spans="1:3" ht="21" x14ac:dyDescent="0.2">
      <c r="A10" s="15" t="s">
        <v>624</v>
      </c>
      <c r="B10" s="42" t="s">
        <v>1186</v>
      </c>
      <c r="C10" s="106" t="s">
        <v>1332</v>
      </c>
    </row>
    <row r="11" spans="1:3" x14ac:dyDescent="0.2">
      <c r="A11" s="15" t="s">
        <v>625</v>
      </c>
      <c r="B11" s="42" t="s">
        <v>1187</v>
      </c>
      <c r="C11" s="106" t="s">
        <v>1194</v>
      </c>
    </row>
  </sheetData>
  <mergeCells count="2">
    <mergeCell ref="A6:B6"/>
    <mergeCell ref="A5:C5"/>
  </mergeCells>
  <hyperlinks>
    <hyperlink ref="A1" location="Forside!A1" display="Tilbage til forside" xr:uid="{AABD13AA-8034-4D6B-BE49-8522995A8943}"/>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02479-2B1D-4281-AC2D-97F14763F95B}">
  <dimension ref="A1:E39"/>
  <sheetViews>
    <sheetView zoomScaleNormal="100" workbookViewId="0"/>
  </sheetViews>
  <sheetFormatPr defaultRowHeight="14.25" x14ac:dyDescent="0.2"/>
  <cols>
    <col min="1" max="1" width="9.140625" style="19"/>
    <col min="2" max="2" width="75.7109375" style="19" customWidth="1"/>
    <col min="3" max="5" width="16.7109375" style="20" customWidth="1"/>
    <col min="6" max="16384" width="9.140625" style="19"/>
  </cols>
  <sheetData>
    <row r="1" spans="1:5" s="21" customFormat="1" ht="15" x14ac:dyDescent="0.25">
      <c r="A1" s="95" t="s">
        <v>1069</v>
      </c>
    </row>
    <row r="2" spans="1:5" s="21" customFormat="1" ht="15" x14ac:dyDescent="0.25">
      <c r="A2" s="95"/>
    </row>
    <row r="3" spans="1:5" s="21" customFormat="1" ht="15" x14ac:dyDescent="0.25">
      <c r="A3" s="95"/>
    </row>
    <row r="4" spans="1:5" s="21" customFormat="1" ht="15" x14ac:dyDescent="0.25">
      <c r="A4" s="95"/>
    </row>
    <row r="5" spans="1:5" ht="25.5" customHeight="1" x14ac:dyDescent="0.2">
      <c r="A5" s="256" t="s">
        <v>199</v>
      </c>
      <c r="B5" s="257"/>
      <c r="C5" s="257"/>
      <c r="D5" s="257"/>
      <c r="E5" s="258"/>
    </row>
    <row r="6" spans="1:5" ht="31.5" customHeight="1" x14ac:dyDescent="0.2">
      <c r="A6" s="261" t="s">
        <v>224</v>
      </c>
      <c r="B6" s="262"/>
      <c r="C6" s="259" t="s">
        <v>200</v>
      </c>
      <c r="D6" s="260"/>
      <c r="E6" s="22" t="s">
        <v>1147</v>
      </c>
    </row>
    <row r="7" spans="1:5" x14ac:dyDescent="0.2">
      <c r="A7" s="263"/>
      <c r="B7" s="264"/>
      <c r="C7" s="22">
        <f>Indledning!$C$8</f>
        <v>45291</v>
      </c>
      <c r="D7" s="22">
        <f>EOMONTH($C$7,-12)</f>
        <v>44926</v>
      </c>
      <c r="E7" s="22">
        <f>Indledning!$C$8</f>
        <v>45291</v>
      </c>
    </row>
    <row r="8" spans="1:5" x14ac:dyDescent="0.2">
      <c r="A8" s="15">
        <v>1</v>
      </c>
      <c r="B8" s="16" t="s">
        <v>643</v>
      </c>
      <c r="C8" s="192">
        <v>10213165</v>
      </c>
      <c r="D8" s="192">
        <v>7902434</v>
      </c>
      <c r="E8" s="192">
        <v>817053</v>
      </c>
    </row>
    <row r="9" spans="1:5" x14ac:dyDescent="0.2">
      <c r="A9" s="15">
        <v>2</v>
      </c>
      <c r="B9" s="16" t="s">
        <v>201</v>
      </c>
      <c r="C9" s="192">
        <v>5252983</v>
      </c>
      <c r="D9" s="192">
        <v>4041571</v>
      </c>
      <c r="E9" s="192">
        <v>420239</v>
      </c>
    </row>
    <row r="10" spans="1:5" x14ac:dyDescent="0.2">
      <c r="A10" s="15">
        <v>3</v>
      </c>
      <c r="B10" s="16" t="s">
        <v>1355</v>
      </c>
      <c r="C10" s="192" t="s">
        <v>1650</v>
      </c>
      <c r="D10" s="192" t="s">
        <v>1650</v>
      </c>
      <c r="E10" s="192" t="s">
        <v>1650</v>
      </c>
    </row>
    <row r="11" spans="1:5" x14ac:dyDescent="0.2">
      <c r="A11" s="15">
        <v>4</v>
      </c>
      <c r="B11" s="16" t="s">
        <v>202</v>
      </c>
      <c r="C11" s="192" t="s">
        <v>1650</v>
      </c>
      <c r="D11" s="192" t="s">
        <v>1650</v>
      </c>
      <c r="E11" s="192" t="s">
        <v>1650</v>
      </c>
    </row>
    <row r="12" spans="1:5" x14ac:dyDescent="0.2">
      <c r="A12" s="15" t="s">
        <v>192</v>
      </c>
      <c r="B12" s="16" t="s">
        <v>203</v>
      </c>
      <c r="C12" s="192">
        <v>295205</v>
      </c>
      <c r="D12" s="192">
        <v>315643</v>
      </c>
      <c r="E12" s="192">
        <v>23616</v>
      </c>
    </row>
    <row r="13" spans="1:5" x14ac:dyDescent="0.2">
      <c r="A13" s="15">
        <v>5</v>
      </c>
      <c r="B13" s="16" t="s">
        <v>204</v>
      </c>
      <c r="C13" s="192">
        <v>4664977</v>
      </c>
      <c r="D13" s="192">
        <v>3545220</v>
      </c>
      <c r="E13" s="192">
        <v>373198</v>
      </c>
    </row>
    <row r="14" spans="1:5" x14ac:dyDescent="0.2">
      <c r="A14" s="253"/>
      <c r="B14" s="254"/>
      <c r="C14" s="254"/>
      <c r="D14" s="254"/>
      <c r="E14" s="255"/>
    </row>
    <row r="15" spans="1:5" x14ac:dyDescent="0.2">
      <c r="A15" s="15">
        <v>6</v>
      </c>
      <c r="B15" s="16" t="s">
        <v>205</v>
      </c>
      <c r="C15" s="192">
        <v>32156</v>
      </c>
      <c r="D15" s="192">
        <v>19274</v>
      </c>
      <c r="E15" s="192">
        <v>2572</v>
      </c>
    </row>
    <row r="16" spans="1:5" x14ac:dyDescent="0.2">
      <c r="A16" s="15">
        <v>7</v>
      </c>
      <c r="B16" s="16" t="s">
        <v>201</v>
      </c>
      <c r="C16" s="192" t="s">
        <v>1650</v>
      </c>
      <c r="D16" s="192" t="s">
        <v>1650</v>
      </c>
      <c r="E16" s="192" t="s">
        <v>1650</v>
      </c>
    </row>
    <row r="17" spans="1:5" x14ac:dyDescent="0.2">
      <c r="A17" s="15">
        <v>8</v>
      </c>
      <c r="B17" s="16" t="s">
        <v>206</v>
      </c>
      <c r="C17" s="192" t="s">
        <v>1650</v>
      </c>
      <c r="D17" s="192" t="s">
        <v>1650</v>
      </c>
      <c r="E17" s="192" t="s">
        <v>1650</v>
      </c>
    </row>
    <row r="18" spans="1:5" x14ac:dyDescent="0.2">
      <c r="A18" s="15" t="s">
        <v>149</v>
      </c>
      <c r="B18" s="16" t="s">
        <v>207</v>
      </c>
      <c r="C18" s="192" t="s">
        <v>1650</v>
      </c>
      <c r="D18" s="192" t="s">
        <v>1650</v>
      </c>
      <c r="E18" s="192" t="s">
        <v>1650</v>
      </c>
    </row>
    <row r="19" spans="1:5" x14ac:dyDescent="0.2">
      <c r="A19" s="15" t="s">
        <v>193</v>
      </c>
      <c r="B19" s="16" t="s">
        <v>208</v>
      </c>
      <c r="C19" s="192">
        <v>32156</v>
      </c>
      <c r="D19" s="192">
        <v>19274</v>
      </c>
      <c r="E19" s="192">
        <v>2572</v>
      </c>
    </row>
    <row r="20" spans="1:5" x14ac:dyDescent="0.2">
      <c r="A20" s="15">
        <v>9</v>
      </c>
      <c r="B20" s="16" t="s">
        <v>209</v>
      </c>
      <c r="C20" s="192" t="s">
        <v>1650</v>
      </c>
      <c r="D20" s="192" t="s">
        <v>1650</v>
      </c>
      <c r="E20" s="192" t="s">
        <v>1650</v>
      </c>
    </row>
    <row r="21" spans="1:5" x14ac:dyDescent="0.2">
      <c r="A21" s="253"/>
      <c r="B21" s="254"/>
      <c r="C21" s="254"/>
      <c r="D21" s="254"/>
      <c r="E21" s="255"/>
    </row>
    <row r="22" spans="1:5" x14ac:dyDescent="0.2">
      <c r="A22" s="15">
        <v>15</v>
      </c>
      <c r="B22" s="16" t="s">
        <v>210</v>
      </c>
      <c r="C22" s="23" t="s">
        <v>1650</v>
      </c>
      <c r="D22" s="23" t="s">
        <v>1650</v>
      </c>
      <c r="E22" s="23" t="s">
        <v>1650</v>
      </c>
    </row>
    <row r="23" spans="1:5" x14ac:dyDescent="0.2">
      <c r="A23" s="253"/>
      <c r="B23" s="254"/>
      <c r="C23" s="254"/>
      <c r="D23" s="254"/>
      <c r="E23" s="255"/>
    </row>
    <row r="24" spans="1:5" x14ac:dyDescent="0.2">
      <c r="A24" s="15">
        <v>16</v>
      </c>
      <c r="B24" s="16" t="s">
        <v>211</v>
      </c>
      <c r="C24" s="23" t="s">
        <v>1650</v>
      </c>
      <c r="D24" s="23" t="s">
        <v>1650</v>
      </c>
      <c r="E24" s="23" t="s">
        <v>1650</v>
      </c>
    </row>
    <row r="25" spans="1:5" x14ac:dyDescent="0.2">
      <c r="A25" s="15">
        <v>17</v>
      </c>
      <c r="B25" s="16" t="s">
        <v>212</v>
      </c>
      <c r="C25" s="23" t="s">
        <v>1650</v>
      </c>
      <c r="D25" s="23" t="s">
        <v>1650</v>
      </c>
      <c r="E25" s="23" t="s">
        <v>1650</v>
      </c>
    </row>
    <row r="26" spans="1:5" x14ac:dyDescent="0.2">
      <c r="A26" s="15">
        <v>18</v>
      </c>
      <c r="B26" s="16" t="s">
        <v>213</v>
      </c>
      <c r="C26" s="23" t="s">
        <v>1650</v>
      </c>
      <c r="D26" s="23" t="s">
        <v>1650</v>
      </c>
      <c r="E26" s="23" t="s">
        <v>1650</v>
      </c>
    </row>
    <row r="27" spans="1:5" x14ac:dyDescent="0.2">
      <c r="A27" s="15">
        <v>19</v>
      </c>
      <c r="B27" s="16" t="s">
        <v>214</v>
      </c>
      <c r="C27" s="23" t="s">
        <v>1650</v>
      </c>
      <c r="D27" s="23" t="s">
        <v>1650</v>
      </c>
      <c r="E27" s="23" t="s">
        <v>1650</v>
      </c>
    </row>
    <row r="28" spans="1:5" x14ac:dyDescent="0.2">
      <c r="A28" s="15" t="s">
        <v>194</v>
      </c>
      <c r="B28" s="16" t="s">
        <v>215</v>
      </c>
      <c r="C28" s="23" t="s">
        <v>1650</v>
      </c>
      <c r="D28" s="23" t="s">
        <v>1650</v>
      </c>
      <c r="E28" s="23" t="s">
        <v>1650</v>
      </c>
    </row>
    <row r="29" spans="1:5" x14ac:dyDescent="0.2">
      <c r="A29" s="253"/>
      <c r="B29" s="254"/>
      <c r="C29" s="254"/>
      <c r="D29" s="254"/>
      <c r="E29" s="255"/>
    </row>
    <row r="30" spans="1:5" x14ac:dyDescent="0.2">
      <c r="A30" s="15">
        <v>20</v>
      </c>
      <c r="B30" s="16" t="s">
        <v>216</v>
      </c>
      <c r="C30" s="23">
        <v>1202758</v>
      </c>
      <c r="D30" s="219">
        <v>967395</v>
      </c>
      <c r="E30" s="219">
        <v>96221</v>
      </c>
    </row>
    <row r="31" spans="1:5" x14ac:dyDescent="0.2">
      <c r="A31" s="15">
        <v>21</v>
      </c>
      <c r="B31" s="16" t="s">
        <v>201</v>
      </c>
      <c r="C31" s="219">
        <v>1202758</v>
      </c>
      <c r="D31" s="219">
        <v>967395</v>
      </c>
      <c r="E31" s="219">
        <v>96221</v>
      </c>
    </row>
    <row r="32" spans="1:5" x14ac:dyDescent="0.2">
      <c r="A32" s="15">
        <v>22</v>
      </c>
      <c r="B32" s="16" t="s">
        <v>217</v>
      </c>
      <c r="C32" s="219" t="s">
        <v>1650</v>
      </c>
      <c r="D32" s="219" t="s">
        <v>1650</v>
      </c>
      <c r="E32" s="219" t="s">
        <v>1650</v>
      </c>
    </row>
    <row r="33" spans="1:5" x14ac:dyDescent="0.2">
      <c r="A33" s="15" t="s">
        <v>195</v>
      </c>
      <c r="B33" s="16" t="s">
        <v>218</v>
      </c>
      <c r="C33" s="219" t="s">
        <v>1650</v>
      </c>
      <c r="D33" s="219" t="s">
        <v>1650</v>
      </c>
      <c r="E33" s="219" t="s">
        <v>1650</v>
      </c>
    </row>
    <row r="34" spans="1:5" x14ac:dyDescent="0.2">
      <c r="A34" s="15">
        <v>23</v>
      </c>
      <c r="B34" s="16" t="s">
        <v>219</v>
      </c>
      <c r="C34" s="219">
        <v>1846044</v>
      </c>
      <c r="D34" s="219">
        <v>1718909</v>
      </c>
      <c r="E34" s="219">
        <v>147684</v>
      </c>
    </row>
    <row r="35" spans="1:5" x14ac:dyDescent="0.2">
      <c r="A35" s="15" t="s">
        <v>196</v>
      </c>
      <c r="B35" s="16" t="s">
        <v>220</v>
      </c>
      <c r="C35" s="219">
        <v>1846044</v>
      </c>
      <c r="D35" s="219">
        <v>1718909</v>
      </c>
      <c r="E35" s="219">
        <v>147684</v>
      </c>
    </row>
    <row r="36" spans="1:5" x14ac:dyDescent="0.2">
      <c r="A36" s="15" t="s">
        <v>197</v>
      </c>
      <c r="B36" s="16" t="s">
        <v>201</v>
      </c>
      <c r="C36" s="219" t="s">
        <v>1650</v>
      </c>
      <c r="D36" s="219" t="s">
        <v>1650</v>
      </c>
      <c r="E36" s="219" t="s">
        <v>1650</v>
      </c>
    </row>
    <row r="37" spans="1:5" x14ac:dyDescent="0.2">
      <c r="A37" s="15" t="s">
        <v>198</v>
      </c>
      <c r="B37" s="16" t="s">
        <v>221</v>
      </c>
      <c r="C37" s="219" t="s">
        <v>1650</v>
      </c>
      <c r="D37" s="219" t="s">
        <v>1650</v>
      </c>
      <c r="E37" s="219" t="s">
        <v>1650</v>
      </c>
    </row>
    <row r="38" spans="1:5" x14ac:dyDescent="0.2">
      <c r="A38" s="15">
        <v>24</v>
      </c>
      <c r="B38" s="16" t="s">
        <v>222</v>
      </c>
      <c r="C38" s="219" t="s">
        <v>1650</v>
      </c>
      <c r="D38" s="219" t="s">
        <v>1650</v>
      </c>
      <c r="E38" s="219" t="s">
        <v>1650</v>
      </c>
    </row>
    <row r="39" spans="1:5" s="29" customFormat="1" x14ac:dyDescent="0.2">
      <c r="A39" s="27">
        <v>29</v>
      </c>
      <c r="B39" s="28" t="s">
        <v>16</v>
      </c>
      <c r="C39" s="220">
        <v>13294123</v>
      </c>
      <c r="D39" s="220">
        <v>10608012</v>
      </c>
      <c r="E39" s="220">
        <v>1063530</v>
      </c>
    </row>
  </sheetData>
  <mergeCells count="7">
    <mergeCell ref="A29:E29"/>
    <mergeCell ref="A5:E5"/>
    <mergeCell ref="C6:D6"/>
    <mergeCell ref="A6:B7"/>
    <mergeCell ref="A14:E14"/>
    <mergeCell ref="A21:E21"/>
    <mergeCell ref="A23:E23"/>
  </mergeCells>
  <hyperlinks>
    <hyperlink ref="A1" location="Forside!A1" display="Tilbage til forside" xr:uid="{318CC228-F6D9-40E2-9623-E97A532FA129}"/>
  </hyperlinks>
  <pageMargins left="0.7" right="0.7" top="0.75" bottom="0.75" header="0.3" footer="0.3"/>
  <pageSetup paperSize="9" orientation="portrait" r:id="rId1"/>
  <ignoredErrors>
    <ignoredError sqref="D7" formula="1"/>
  </ignoredError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DF26B-BD88-452A-86DD-6B9E973375E2}">
  <dimension ref="A1:J17"/>
  <sheetViews>
    <sheetView workbookViewId="0"/>
  </sheetViews>
  <sheetFormatPr defaultRowHeight="14.25" x14ac:dyDescent="0.2"/>
  <cols>
    <col min="1" max="1" width="9.140625" style="19" customWidth="1"/>
    <col min="2" max="2" width="60.28515625" style="19" customWidth="1"/>
    <col min="3" max="10" width="13.140625" style="19" customWidth="1"/>
    <col min="11" max="16384" width="9.140625" style="19"/>
  </cols>
  <sheetData>
    <row r="1" spans="1:10" s="21" customFormat="1" ht="15" x14ac:dyDescent="0.25">
      <c r="A1" s="95" t="s">
        <v>1069</v>
      </c>
    </row>
    <row r="2" spans="1:10" s="21" customFormat="1" ht="15" x14ac:dyDescent="0.25">
      <c r="A2" s="95"/>
    </row>
    <row r="3" spans="1:10" s="21" customFormat="1" ht="15" x14ac:dyDescent="0.25">
      <c r="A3" s="95"/>
    </row>
    <row r="4" spans="1:10" s="21" customFormat="1" ht="15" x14ac:dyDescent="0.25">
      <c r="A4" s="95"/>
      <c r="C4" s="96"/>
    </row>
    <row r="5" spans="1:10" ht="25.5" customHeight="1" x14ac:dyDescent="0.2">
      <c r="A5" s="256" t="s">
        <v>916</v>
      </c>
      <c r="B5" s="257"/>
      <c r="C5" s="257"/>
      <c r="D5" s="257"/>
      <c r="E5" s="257"/>
      <c r="F5" s="257"/>
      <c r="G5" s="257"/>
      <c r="H5" s="257"/>
      <c r="I5" s="257"/>
      <c r="J5" s="258"/>
    </row>
    <row r="6" spans="1:10" s="39" customFormat="1" ht="84" x14ac:dyDescent="0.2">
      <c r="A6" s="345" t="s">
        <v>224</v>
      </c>
      <c r="B6" s="339"/>
      <c r="C6" s="73" t="s">
        <v>1108</v>
      </c>
      <c r="D6" s="73" t="s">
        <v>875</v>
      </c>
      <c r="E6" s="73" t="s">
        <v>876</v>
      </c>
      <c r="F6" s="73" t="s">
        <v>1109</v>
      </c>
      <c r="G6" s="73" t="s">
        <v>1110</v>
      </c>
      <c r="H6" s="73" t="s">
        <v>1111</v>
      </c>
      <c r="I6" s="73" t="s">
        <v>1112</v>
      </c>
      <c r="J6" s="73" t="s">
        <v>1113</v>
      </c>
    </row>
    <row r="7" spans="1:10" x14ac:dyDescent="0.2">
      <c r="A7" s="15" t="s">
        <v>427</v>
      </c>
      <c r="B7" s="16" t="s">
        <v>863</v>
      </c>
      <c r="C7" s="135" t="s">
        <v>1650</v>
      </c>
      <c r="D7" s="135" t="s">
        <v>1650</v>
      </c>
      <c r="E7" s="49"/>
      <c r="F7" s="143">
        <v>1.4</v>
      </c>
      <c r="G7" s="135" t="s">
        <v>1650</v>
      </c>
      <c r="H7" s="135" t="s">
        <v>1650</v>
      </c>
      <c r="I7" s="135" t="s">
        <v>1650</v>
      </c>
      <c r="J7" s="135" t="s">
        <v>1650</v>
      </c>
    </row>
    <row r="8" spans="1:10" ht="14.25" customHeight="1" x14ac:dyDescent="0.2">
      <c r="A8" s="15" t="s">
        <v>428</v>
      </c>
      <c r="B8" s="16" t="s">
        <v>864</v>
      </c>
      <c r="C8" s="135" t="s">
        <v>1650</v>
      </c>
      <c r="D8" s="135" t="s">
        <v>1650</v>
      </c>
      <c r="E8" s="49"/>
      <c r="F8" s="143">
        <v>1.4</v>
      </c>
      <c r="G8" s="135" t="s">
        <v>1650</v>
      </c>
      <c r="H8" s="135" t="s">
        <v>1650</v>
      </c>
      <c r="I8" s="135" t="s">
        <v>1650</v>
      </c>
      <c r="J8" s="135" t="s">
        <v>1650</v>
      </c>
    </row>
    <row r="9" spans="1:10" x14ac:dyDescent="0.2">
      <c r="A9" s="15">
        <v>1</v>
      </c>
      <c r="B9" s="16" t="s">
        <v>865</v>
      </c>
      <c r="C9" s="135">
        <v>56578</v>
      </c>
      <c r="D9" s="135">
        <v>75213</v>
      </c>
      <c r="E9" s="49"/>
      <c r="F9" s="143">
        <v>1.4</v>
      </c>
      <c r="G9" s="135">
        <v>218546</v>
      </c>
      <c r="H9" s="135">
        <v>179063</v>
      </c>
      <c r="I9" s="135">
        <v>179063</v>
      </c>
      <c r="J9" s="135">
        <v>81109</v>
      </c>
    </row>
    <row r="10" spans="1:10" ht="21" x14ac:dyDescent="0.2">
      <c r="A10" s="15">
        <v>2</v>
      </c>
      <c r="B10" s="16" t="s">
        <v>866</v>
      </c>
      <c r="C10" s="49"/>
      <c r="D10" s="49"/>
      <c r="E10" s="135" t="s">
        <v>1650</v>
      </c>
      <c r="F10" s="135" t="s">
        <v>1650</v>
      </c>
      <c r="G10" s="135" t="s">
        <v>1650</v>
      </c>
      <c r="H10" s="135" t="s">
        <v>1650</v>
      </c>
      <c r="I10" s="135" t="s">
        <v>1650</v>
      </c>
      <c r="J10" s="135" t="s">
        <v>1650</v>
      </c>
    </row>
    <row r="11" spans="1:10" s="44" customFormat="1" x14ac:dyDescent="0.2">
      <c r="A11" s="43" t="s">
        <v>649</v>
      </c>
      <c r="B11" s="37" t="s">
        <v>867</v>
      </c>
      <c r="C11" s="49"/>
      <c r="D11" s="49"/>
      <c r="E11" s="136" t="s">
        <v>1650</v>
      </c>
      <c r="F11" s="49"/>
      <c r="G11" s="136" t="s">
        <v>1650</v>
      </c>
      <c r="H11" s="136" t="s">
        <v>1650</v>
      </c>
      <c r="I11" s="136" t="s">
        <v>1650</v>
      </c>
      <c r="J11" s="136" t="s">
        <v>1650</v>
      </c>
    </row>
    <row r="12" spans="1:10" s="44" customFormat="1" x14ac:dyDescent="0.2">
      <c r="A12" s="43" t="s">
        <v>868</v>
      </c>
      <c r="B12" s="37" t="s">
        <v>869</v>
      </c>
      <c r="C12" s="49"/>
      <c r="D12" s="49"/>
      <c r="E12" s="136" t="s">
        <v>1650</v>
      </c>
      <c r="F12" s="49"/>
      <c r="G12" s="136" t="s">
        <v>1650</v>
      </c>
      <c r="H12" s="136" t="s">
        <v>1650</v>
      </c>
      <c r="I12" s="136" t="s">
        <v>1650</v>
      </c>
      <c r="J12" s="136" t="s">
        <v>1650</v>
      </c>
    </row>
    <row r="13" spans="1:10" s="44" customFormat="1" x14ac:dyDescent="0.2">
      <c r="A13" s="43" t="s">
        <v>870</v>
      </c>
      <c r="B13" s="37" t="s">
        <v>871</v>
      </c>
      <c r="C13" s="49"/>
      <c r="D13" s="49"/>
      <c r="E13" s="136" t="s">
        <v>1650</v>
      </c>
      <c r="F13" s="49"/>
      <c r="G13" s="136" t="s">
        <v>1650</v>
      </c>
      <c r="H13" s="136" t="s">
        <v>1650</v>
      </c>
      <c r="I13" s="136" t="s">
        <v>1650</v>
      </c>
      <c r="J13" s="136" t="s">
        <v>1650</v>
      </c>
    </row>
    <row r="14" spans="1:10" x14ac:dyDescent="0.2">
      <c r="A14" s="15">
        <v>3</v>
      </c>
      <c r="B14" s="16" t="s">
        <v>872</v>
      </c>
      <c r="C14" s="49"/>
      <c r="D14" s="49"/>
      <c r="E14" s="49"/>
      <c r="F14" s="49"/>
      <c r="G14" s="135" t="s">
        <v>1650</v>
      </c>
      <c r="H14" s="135" t="s">
        <v>1650</v>
      </c>
      <c r="I14" s="135" t="s">
        <v>1650</v>
      </c>
      <c r="J14" s="135" t="s">
        <v>1650</v>
      </c>
    </row>
    <row r="15" spans="1:10" x14ac:dyDescent="0.2">
      <c r="A15" s="15">
        <v>4</v>
      </c>
      <c r="B15" s="16" t="s">
        <v>873</v>
      </c>
      <c r="C15" s="49"/>
      <c r="D15" s="49"/>
      <c r="E15" s="49"/>
      <c r="F15" s="49"/>
      <c r="G15" s="135" t="s">
        <v>1650</v>
      </c>
      <c r="H15" s="135" t="s">
        <v>1650</v>
      </c>
      <c r="I15" s="135" t="s">
        <v>1650</v>
      </c>
      <c r="J15" s="135" t="s">
        <v>1650</v>
      </c>
    </row>
    <row r="16" spans="1:10" x14ac:dyDescent="0.2">
      <c r="A16" s="15">
        <v>5</v>
      </c>
      <c r="B16" s="16" t="s">
        <v>874</v>
      </c>
      <c r="C16" s="49"/>
      <c r="D16" s="49"/>
      <c r="E16" s="49"/>
      <c r="F16" s="49"/>
      <c r="G16" s="135" t="s">
        <v>1650</v>
      </c>
      <c r="H16" s="135" t="s">
        <v>1650</v>
      </c>
      <c r="I16" s="135" t="s">
        <v>1650</v>
      </c>
      <c r="J16" s="135" t="s">
        <v>1650</v>
      </c>
    </row>
    <row r="17" spans="1:10" s="29" customFormat="1" x14ac:dyDescent="0.2">
      <c r="A17" s="27">
        <v>6</v>
      </c>
      <c r="B17" s="28" t="s">
        <v>16</v>
      </c>
      <c r="C17" s="49"/>
      <c r="D17" s="49"/>
      <c r="E17" s="49"/>
      <c r="F17" s="49"/>
      <c r="G17" s="142">
        <v>218546</v>
      </c>
      <c r="H17" s="142">
        <v>179063</v>
      </c>
      <c r="I17" s="142">
        <v>179063</v>
      </c>
      <c r="J17" s="142">
        <v>81109</v>
      </c>
    </row>
  </sheetData>
  <mergeCells count="2">
    <mergeCell ref="A6:B6"/>
    <mergeCell ref="A5:J5"/>
  </mergeCells>
  <hyperlinks>
    <hyperlink ref="A1" location="Forside!A1" display="Tilbage til forside" xr:uid="{D78C5FA8-136D-437A-B2E0-E1C8599A61AA}"/>
  </hyperlinks>
  <pageMargins left="0.7" right="0.7" top="0.75" bottom="0.75" header="0.3" footer="0.3"/>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A89F1-469B-49D0-B213-D72AE07C8FF9}">
  <dimension ref="A1:D12"/>
  <sheetViews>
    <sheetView workbookViewId="0"/>
  </sheetViews>
  <sheetFormatPr defaultRowHeight="14.25" x14ac:dyDescent="0.2"/>
  <cols>
    <col min="1" max="1" width="9.140625" style="19" customWidth="1"/>
    <col min="2" max="2" width="88.42578125" style="19" bestFit="1" customWidth="1"/>
    <col min="3" max="3" width="22.5703125" style="19" customWidth="1"/>
    <col min="4" max="4" width="19.7109375" style="19" customWidth="1"/>
    <col min="5" max="16384" width="9.140625" style="19"/>
  </cols>
  <sheetData>
    <row r="1" spans="1:4" s="21" customFormat="1" ht="15" x14ac:dyDescent="0.25">
      <c r="A1" s="95" t="s">
        <v>1069</v>
      </c>
    </row>
    <row r="2" spans="1:4" s="21" customFormat="1" ht="15" x14ac:dyDescent="0.25">
      <c r="A2" s="95"/>
    </row>
    <row r="3" spans="1:4" s="21" customFormat="1" ht="15" x14ac:dyDescent="0.25">
      <c r="A3" s="95"/>
    </row>
    <row r="4" spans="1:4" s="21" customFormat="1" ht="15" x14ac:dyDescent="0.25">
      <c r="A4" s="95"/>
      <c r="C4" s="96"/>
    </row>
    <row r="5" spans="1:4" ht="25.5" customHeight="1" x14ac:dyDescent="0.2">
      <c r="A5" s="256" t="s">
        <v>917</v>
      </c>
      <c r="B5" s="257"/>
      <c r="C5" s="257"/>
      <c r="D5" s="258"/>
    </row>
    <row r="6" spans="1:4" s="39" customFormat="1" ht="21" x14ac:dyDescent="0.2">
      <c r="A6" s="345" t="s">
        <v>224</v>
      </c>
      <c r="B6" s="339"/>
      <c r="C6" s="73" t="s">
        <v>877</v>
      </c>
      <c r="D6" s="73" t="s">
        <v>400</v>
      </c>
    </row>
    <row r="7" spans="1:4" x14ac:dyDescent="0.2">
      <c r="A7" s="15">
        <v>1</v>
      </c>
      <c r="B7" s="16" t="s">
        <v>878</v>
      </c>
      <c r="C7" s="135" t="s">
        <v>1650</v>
      </c>
      <c r="D7" s="135" t="s">
        <v>1650</v>
      </c>
    </row>
    <row r="8" spans="1:4" x14ac:dyDescent="0.2">
      <c r="A8" s="15">
        <v>2</v>
      </c>
      <c r="B8" s="16" t="s">
        <v>879</v>
      </c>
      <c r="C8" s="49"/>
      <c r="D8" s="135" t="s">
        <v>1650</v>
      </c>
    </row>
    <row r="9" spans="1:4" x14ac:dyDescent="0.2">
      <c r="A9" s="15">
        <v>3</v>
      </c>
      <c r="B9" s="16" t="s">
        <v>880</v>
      </c>
      <c r="C9" s="49"/>
      <c r="D9" s="135" t="s">
        <v>1650</v>
      </c>
    </row>
    <row r="10" spans="1:4" x14ac:dyDescent="0.2">
      <c r="A10" s="15">
        <v>4</v>
      </c>
      <c r="B10" s="16" t="s">
        <v>881</v>
      </c>
      <c r="C10" s="135">
        <v>174555</v>
      </c>
      <c r="D10" s="135">
        <v>32156</v>
      </c>
    </row>
    <row r="11" spans="1:4" s="44" customFormat="1" x14ac:dyDescent="0.2">
      <c r="A11" s="15" t="s">
        <v>431</v>
      </c>
      <c r="B11" s="16" t="s">
        <v>882</v>
      </c>
      <c r="C11" s="135" t="s">
        <v>1650</v>
      </c>
      <c r="D11" s="135" t="s">
        <v>1650</v>
      </c>
    </row>
    <row r="12" spans="1:4" s="44" customFormat="1" x14ac:dyDescent="0.2">
      <c r="A12" s="27">
        <v>5</v>
      </c>
      <c r="B12" s="28" t="s">
        <v>883</v>
      </c>
      <c r="C12" s="142">
        <v>174555</v>
      </c>
      <c r="D12" s="142">
        <v>32156</v>
      </c>
    </row>
  </sheetData>
  <mergeCells count="2">
    <mergeCell ref="A6:B6"/>
    <mergeCell ref="A5:D5"/>
  </mergeCells>
  <hyperlinks>
    <hyperlink ref="A1" location="Forside!A1" display="Tilbage til forside" xr:uid="{C3A630A3-FD47-49AE-BF61-8C95F06FE9E3}"/>
  </hyperlinks>
  <pageMargins left="0.7" right="0.7" top="0.75" bottom="0.75" header="0.3" footer="0.3"/>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C6FC2-928A-41B4-B220-9E39A88AB52E}">
  <dimension ref="A1:M18"/>
  <sheetViews>
    <sheetView workbookViewId="0"/>
  </sheetViews>
  <sheetFormatPr defaultRowHeight="14.25" x14ac:dyDescent="0.2"/>
  <cols>
    <col min="1" max="1" width="9.140625" style="19" customWidth="1"/>
    <col min="2" max="2" width="46.85546875" style="19" bestFit="1" customWidth="1"/>
    <col min="3" max="13" width="12.7109375" style="19" customWidth="1"/>
    <col min="14" max="16384" width="9.140625" style="19"/>
  </cols>
  <sheetData>
    <row r="1" spans="1:13" s="21" customFormat="1" ht="15" x14ac:dyDescent="0.25">
      <c r="A1" s="95" t="s">
        <v>1069</v>
      </c>
    </row>
    <row r="2" spans="1:13" s="21" customFormat="1" ht="15" x14ac:dyDescent="0.25">
      <c r="A2" s="95"/>
    </row>
    <row r="3" spans="1:13" s="21" customFormat="1" ht="15" x14ac:dyDescent="0.25">
      <c r="A3" s="95"/>
    </row>
    <row r="4" spans="1:13" s="21" customFormat="1" ht="15" x14ac:dyDescent="0.25">
      <c r="A4" s="95"/>
      <c r="C4" s="96"/>
    </row>
    <row r="5" spans="1:13" ht="25.5" customHeight="1" x14ac:dyDescent="0.2">
      <c r="A5" s="256" t="s">
        <v>1296</v>
      </c>
      <c r="B5" s="257"/>
      <c r="C5" s="257"/>
      <c r="D5" s="257"/>
      <c r="E5" s="257"/>
      <c r="F5" s="257"/>
      <c r="G5" s="257"/>
      <c r="H5" s="257"/>
      <c r="I5" s="257"/>
      <c r="J5" s="257"/>
      <c r="K5" s="257"/>
      <c r="L5" s="257"/>
      <c r="M5" s="258"/>
    </row>
    <row r="6" spans="1:13" s="39" customFormat="1" ht="15" customHeight="1" x14ac:dyDescent="0.2">
      <c r="A6" s="323" t="s">
        <v>1176</v>
      </c>
      <c r="B6" s="324"/>
      <c r="C6" s="330" t="s">
        <v>789</v>
      </c>
      <c r="D6" s="331"/>
      <c r="E6" s="331"/>
      <c r="F6" s="331"/>
      <c r="G6" s="331"/>
      <c r="H6" s="331"/>
      <c r="I6" s="331"/>
      <c r="J6" s="331"/>
      <c r="K6" s="331"/>
      <c r="L6" s="331"/>
      <c r="M6" s="332"/>
    </row>
    <row r="7" spans="1:13" s="39" customFormat="1" ht="31.5" customHeight="1" x14ac:dyDescent="0.2">
      <c r="A7" s="327"/>
      <c r="B7" s="328"/>
      <c r="C7" s="67">
        <v>0</v>
      </c>
      <c r="D7" s="67">
        <v>0.02</v>
      </c>
      <c r="E7" s="67">
        <v>0.04</v>
      </c>
      <c r="F7" s="67">
        <v>0.1</v>
      </c>
      <c r="G7" s="67">
        <v>0.2</v>
      </c>
      <c r="H7" s="67">
        <v>0.5</v>
      </c>
      <c r="I7" s="67">
        <v>0.7</v>
      </c>
      <c r="J7" s="67">
        <v>0.75</v>
      </c>
      <c r="K7" s="67">
        <v>1</v>
      </c>
      <c r="L7" s="67">
        <v>1.5</v>
      </c>
      <c r="M7" s="104" t="s">
        <v>791</v>
      </c>
    </row>
    <row r="8" spans="1:13" x14ac:dyDescent="0.2">
      <c r="A8" s="15">
        <v>1</v>
      </c>
      <c r="B8" s="16" t="s">
        <v>794</v>
      </c>
      <c r="C8" s="135" t="s">
        <v>1650</v>
      </c>
      <c r="D8" s="135" t="s">
        <v>1650</v>
      </c>
      <c r="E8" s="135" t="s">
        <v>1650</v>
      </c>
      <c r="F8" s="135" t="s">
        <v>1650</v>
      </c>
      <c r="G8" s="135" t="s">
        <v>1650</v>
      </c>
      <c r="H8" s="135" t="s">
        <v>1650</v>
      </c>
      <c r="I8" s="135" t="s">
        <v>1650</v>
      </c>
      <c r="J8" s="135" t="s">
        <v>1650</v>
      </c>
      <c r="K8" s="135" t="s">
        <v>1650</v>
      </c>
      <c r="L8" s="135" t="s">
        <v>1650</v>
      </c>
      <c r="M8" s="135" t="s">
        <v>1650</v>
      </c>
    </row>
    <row r="9" spans="1:13" x14ac:dyDescent="0.2">
      <c r="A9" s="15">
        <v>2</v>
      </c>
      <c r="B9" s="16" t="s">
        <v>884</v>
      </c>
      <c r="C9" s="135" t="s">
        <v>1650</v>
      </c>
      <c r="D9" s="135" t="s">
        <v>1650</v>
      </c>
      <c r="E9" s="135" t="s">
        <v>1650</v>
      </c>
      <c r="F9" s="135" t="s">
        <v>1650</v>
      </c>
      <c r="G9" s="135" t="s">
        <v>1650</v>
      </c>
      <c r="H9" s="135" t="s">
        <v>1650</v>
      </c>
      <c r="I9" s="135" t="s">
        <v>1650</v>
      </c>
      <c r="J9" s="135" t="s">
        <v>1650</v>
      </c>
      <c r="K9" s="135" t="s">
        <v>1650</v>
      </c>
      <c r="L9" s="135" t="s">
        <v>1650</v>
      </c>
      <c r="M9" s="135" t="s">
        <v>1650</v>
      </c>
    </row>
    <row r="10" spans="1:13" x14ac:dyDescent="0.2">
      <c r="A10" s="15">
        <v>3</v>
      </c>
      <c r="B10" s="16" t="s">
        <v>771</v>
      </c>
      <c r="C10" s="135" t="s">
        <v>1650</v>
      </c>
      <c r="D10" s="135" t="s">
        <v>1650</v>
      </c>
      <c r="E10" s="135" t="s">
        <v>1650</v>
      </c>
      <c r="F10" s="135" t="s">
        <v>1650</v>
      </c>
      <c r="G10" s="135" t="s">
        <v>1650</v>
      </c>
      <c r="H10" s="135" t="s">
        <v>1650</v>
      </c>
      <c r="I10" s="135" t="s">
        <v>1650</v>
      </c>
      <c r="J10" s="135" t="s">
        <v>1650</v>
      </c>
      <c r="K10" s="135" t="s">
        <v>1650</v>
      </c>
      <c r="L10" s="135" t="s">
        <v>1650</v>
      </c>
      <c r="M10" s="135" t="s">
        <v>1650</v>
      </c>
    </row>
    <row r="11" spans="1:13" x14ac:dyDescent="0.2">
      <c r="A11" s="15">
        <v>4</v>
      </c>
      <c r="B11" s="16" t="s">
        <v>772</v>
      </c>
      <c r="C11" s="135" t="s">
        <v>1650</v>
      </c>
      <c r="D11" s="135" t="s">
        <v>1650</v>
      </c>
      <c r="E11" s="135" t="s">
        <v>1650</v>
      </c>
      <c r="F11" s="135" t="s">
        <v>1650</v>
      </c>
      <c r="G11" s="135" t="s">
        <v>1650</v>
      </c>
      <c r="H11" s="135" t="s">
        <v>1650</v>
      </c>
      <c r="I11" s="135" t="s">
        <v>1650</v>
      </c>
      <c r="J11" s="135" t="s">
        <v>1650</v>
      </c>
      <c r="K11" s="135" t="s">
        <v>1650</v>
      </c>
      <c r="L11" s="135" t="s">
        <v>1650</v>
      </c>
      <c r="M11" s="135" t="s">
        <v>1650</v>
      </c>
    </row>
    <row r="12" spans="1:13" s="44" customFormat="1" x14ac:dyDescent="0.2">
      <c r="A12" s="15">
        <v>5</v>
      </c>
      <c r="B12" s="16" t="s">
        <v>773</v>
      </c>
      <c r="C12" s="135" t="s">
        <v>1650</v>
      </c>
      <c r="D12" s="135" t="s">
        <v>1650</v>
      </c>
      <c r="E12" s="135" t="s">
        <v>1650</v>
      </c>
      <c r="F12" s="135" t="s">
        <v>1650</v>
      </c>
      <c r="G12" s="135" t="s">
        <v>1650</v>
      </c>
      <c r="H12" s="135" t="s">
        <v>1650</v>
      </c>
      <c r="I12" s="135" t="s">
        <v>1650</v>
      </c>
      <c r="J12" s="135" t="s">
        <v>1650</v>
      </c>
      <c r="K12" s="135" t="s">
        <v>1650</v>
      </c>
      <c r="L12" s="135" t="s">
        <v>1650</v>
      </c>
      <c r="M12" s="135" t="s">
        <v>1650</v>
      </c>
    </row>
    <row r="13" spans="1:13" s="44" customFormat="1" x14ac:dyDescent="0.2">
      <c r="A13" s="15">
        <v>6</v>
      </c>
      <c r="B13" s="16" t="s">
        <v>437</v>
      </c>
      <c r="C13" s="135" t="s">
        <v>1650</v>
      </c>
      <c r="D13" s="135" t="s">
        <v>1650</v>
      </c>
      <c r="E13" s="135" t="s">
        <v>1650</v>
      </c>
      <c r="F13" s="135" t="s">
        <v>1650</v>
      </c>
      <c r="G13" s="135">
        <v>51446</v>
      </c>
      <c r="H13" s="135">
        <v>113594</v>
      </c>
      <c r="I13" s="135" t="s">
        <v>1650</v>
      </c>
      <c r="J13" s="135" t="s">
        <v>1650</v>
      </c>
      <c r="K13" s="135" t="s">
        <v>1650</v>
      </c>
      <c r="L13" s="135" t="s">
        <v>1650</v>
      </c>
      <c r="M13" s="135" t="s">
        <v>1650</v>
      </c>
    </row>
    <row r="14" spans="1:13" s="44" customFormat="1" x14ac:dyDescent="0.2">
      <c r="A14" s="15">
        <v>7</v>
      </c>
      <c r="B14" s="16" t="s">
        <v>442</v>
      </c>
      <c r="C14" s="135" t="s">
        <v>1650</v>
      </c>
      <c r="D14" s="135" t="s">
        <v>1650</v>
      </c>
      <c r="E14" s="135" t="s">
        <v>1650</v>
      </c>
      <c r="F14" s="135" t="s">
        <v>1650</v>
      </c>
      <c r="G14" s="135" t="s">
        <v>1650</v>
      </c>
      <c r="H14" s="135" t="s">
        <v>1650</v>
      </c>
      <c r="I14" s="135" t="s">
        <v>1650</v>
      </c>
      <c r="J14" s="135" t="s">
        <v>1650</v>
      </c>
      <c r="K14" s="135">
        <v>14023</v>
      </c>
      <c r="L14" s="135" t="s">
        <v>1650</v>
      </c>
      <c r="M14" s="135" t="s">
        <v>1650</v>
      </c>
    </row>
    <row r="15" spans="1:13" s="44" customFormat="1" x14ac:dyDescent="0.2">
      <c r="A15" s="15">
        <v>8</v>
      </c>
      <c r="B15" s="16" t="s">
        <v>774</v>
      </c>
      <c r="C15" s="135" t="s">
        <v>1650</v>
      </c>
      <c r="D15" s="135" t="s">
        <v>1650</v>
      </c>
      <c r="E15" s="135" t="s">
        <v>1650</v>
      </c>
      <c r="F15" s="135" t="s">
        <v>1650</v>
      </c>
      <c r="G15" s="135" t="s">
        <v>1650</v>
      </c>
      <c r="H15" s="135" t="s">
        <v>1650</v>
      </c>
      <c r="I15" s="135" t="s">
        <v>1650</v>
      </c>
      <c r="J15" s="135" t="s">
        <v>1650</v>
      </c>
      <c r="K15" s="135" t="s">
        <v>1650</v>
      </c>
      <c r="L15" s="135" t="s">
        <v>1650</v>
      </c>
      <c r="M15" s="135" t="s">
        <v>1650</v>
      </c>
    </row>
    <row r="16" spans="1:13" s="44" customFormat="1" x14ac:dyDescent="0.2">
      <c r="A16" s="15">
        <v>9</v>
      </c>
      <c r="B16" s="16" t="s">
        <v>776</v>
      </c>
      <c r="C16" s="135" t="s">
        <v>1650</v>
      </c>
      <c r="D16" s="135" t="s">
        <v>1650</v>
      </c>
      <c r="E16" s="135" t="s">
        <v>1650</v>
      </c>
      <c r="F16" s="135" t="s">
        <v>1650</v>
      </c>
      <c r="G16" s="135" t="s">
        <v>1650</v>
      </c>
      <c r="H16" s="135" t="s">
        <v>1650</v>
      </c>
      <c r="I16" s="135" t="s">
        <v>1650</v>
      </c>
      <c r="J16" s="135" t="s">
        <v>1650</v>
      </c>
      <c r="K16" s="135" t="s">
        <v>1650</v>
      </c>
      <c r="L16" s="135" t="s">
        <v>1650</v>
      </c>
      <c r="M16" s="135" t="s">
        <v>1650</v>
      </c>
    </row>
    <row r="17" spans="1:13" s="44" customFormat="1" x14ac:dyDescent="0.2">
      <c r="A17" s="15">
        <v>10</v>
      </c>
      <c r="B17" s="16" t="s">
        <v>779</v>
      </c>
      <c r="C17" s="135" t="s">
        <v>1650</v>
      </c>
      <c r="D17" s="135" t="s">
        <v>1650</v>
      </c>
      <c r="E17" s="135" t="s">
        <v>1650</v>
      </c>
      <c r="F17" s="135" t="s">
        <v>1650</v>
      </c>
      <c r="G17" s="135" t="s">
        <v>1650</v>
      </c>
      <c r="H17" s="135" t="s">
        <v>1650</v>
      </c>
      <c r="I17" s="135" t="s">
        <v>1650</v>
      </c>
      <c r="J17" s="135" t="s">
        <v>1650</v>
      </c>
      <c r="K17" s="135" t="s">
        <v>1650</v>
      </c>
      <c r="L17" s="135" t="s">
        <v>1650</v>
      </c>
      <c r="M17" s="135" t="s">
        <v>1650</v>
      </c>
    </row>
    <row r="18" spans="1:13" s="70" customFormat="1" x14ac:dyDescent="0.2">
      <c r="A18" s="27">
        <v>11</v>
      </c>
      <c r="B18" s="28" t="s">
        <v>398</v>
      </c>
      <c r="C18" s="142" t="s">
        <v>1650</v>
      </c>
      <c r="D18" s="142" t="s">
        <v>1650</v>
      </c>
      <c r="E18" s="142" t="s">
        <v>1650</v>
      </c>
      <c r="F18" s="142" t="s">
        <v>1650</v>
      </c>
      <c r="G18" s="142">
        <v>51446</v>
      </c>
      <c r="H18" s="142">
        <v>113594</v>
      </c>
      <c r="I18" s="142" t="s">
        <v>1650</v>
      </c>
      <c r="J18" s="142" t="s">
        <v>1650</v>
      </c>
      <c r="K18" s="142">
        <v>14023</v>
      </c>
      <c r="L18" s="142" t="s">
        <v>1650</v>
      </c>
      <c r="M18" s="142" t="s">
        <v>1650</v>
      </c>
    </row>
  </sheetData>
  <mergeCells count="3">
    <mergeCell ref="A5:M5"/>
    <mergeCell ref="C6:M6"/>
    <mergeCell ref="A6:B7"/>
  </mergeCells>
  <hyperlinks>
    <hyperlink ref="A1" location="Forside!A1" display="Tilbage til forside" xr:uid="{ED6B3F0E-5154-4144-A507-FBAEE32E3641}"/>
  </hyperlinks>
  <pageMargins left="0.7" right="0.7" top="0.75" bottom="0.75" header="0.3" footer="0.3"/>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B9F17-D189-4D15-85E6-128DB44FE666}">
  <dimension ref="A1:J17"/>
  <sheetViews>
    <sheetView workbookViewId="0"/>
  </sheetViews>
  <sheetFormatPr defaultRowHeight="14.25" x14ac:dyDescent="0.2"/>
  <cols>
    <col min="1" max="1" width="9.140625" style="19" customWidth="1"/>
    <col min="2" max="2" width="38.85546875" style="19" customWidth="1"/>
    <col min="3" max="10" width="12.7109375" style="19" customWidth="1"/>
    <col min="11" max="16384" width="9.140625" style="19"/>
  </cols>
  <sheetData>
    <row r="1" spans="1:10" s="21" customFormat="1" ht="15" x14ac:dyDescent="0.25">
      <c r="A1" s="95" t="s">
        <v>1069</v>
      </c>
    </row>
    <row r="2" spans="1:10" s="21" customFormat="1" ht="15" x14ac:dyDescent="0.25">
      <c r="A2" s="95"/>
    </row>
    <row r="3" spans="1:10" s="21" customFormat="1" ht="15" x14ac:dyDescent="0.25">
      <c r="A3" s="95"/>
    </row>
    <row r="4" spans="1:10" s="21" customFormat="1" ht="15" x14ac:dyDescent="0.25">
      <c r="A4" s="95"/>
      <c r="C4" s="96"/>
    </row>
    <row r="5" spans="1:10" ht="25.5" customHeight="1" x14ac:dyDescent="0.2">
      <c r="A5" s="112" t="s">
        <v>885</v>
      </c>
      <c r="B5" s="52"/>
      <c r="C5" s="52"/>
      <c r="D5" s="52"/>
      <c r="E5" s="52"/>
      <c r="F5" s="52"/>
      <c r="G5" s="52"/>
      <c r="H5" s="52"/>
      <c r="I5" s="52"/>
      <c r="J5" s="56"/>
    </row>
    <row r="6" spans="1:10" s="39" customFormat="1" ht="27" customHeight="1" x14ac:dyDescent="0.2">
      <c r="A6" s="323" t="s">
        <v>1177</v>
      </c>
      <c r="B6" s="324"/>
      <c r="C6" s="330" t="s">
        <v>886</v>
      </c>
      <c r="D6" s="331"/>
      <c r="E6" s="331"/>
      <c r="F6" s="332"/>
      <c r="G6" s="330" t="s">
        <v>887</v>
      </c>
      <c r="H6" s="331"/>
      <c r="I6" s="331"/>
      <c r="J6" s="332"/>
    </row>
    <row r="7" spans="1:10" s="39" customFormat="1" ht="26.25" customHeight="1" x14ac:dyDescent="0.2">
      <c r="A7" s="325"/>
      <c r="B7" s="326"/>
      <c r="C7" s="330" t="s">
        <v>888</v>
      </c>
      <c r="D7" s="332"/>
      <c r="E7" s="330" t="s">
        <v>889</v>
      </c>
      <c r="F7" s="332"/>
      <c r="G7" s="330" t="s">
        <v>888</v>
      </c>
      <c r="H7" s="332"/>
      <c r="I7" s="330" t="s">
        <v>889</v>
      </c>
      <c r="J7" s="332"/>
    </row>
    <row r="8" spans="1:10" s="39" customFormat="1" ht="34.5" customHeight="1" x14ac:dyDescent="0.2">
      <c r="A8" s="327"/>
      <c r="B8" s="328"/>
      <c r="C8" s="104" t="s">
        <v>890</v>
      </c>
      <c r="D8" s="104" t="s">
        <v>891</v>
      </c>
      <c r="E8" s="104" t="s">
        <v>890</v>
      </c>
      <c r="F8" s="104" t="s">
        <v>891</v>
      </c>
      <c r="G8" s="104" t="s">
        <v>890</v>
      </c>
      <c r="H8" s="104" t="s">
        <v>891</v>
      </c>
      <c r="I8" s="104" t="s">
        <v>890</v>
      </c>
      <c r="J8" s="104" t="s">
        <v>891</v>
      </c>
    </row>
    <row r="9" spans="1:10" x14ac:dyDescent="0.2">
      <c r="A9" s="15">
        <v>1</v>
      </c>
      <c r="B9" s="16" t="s">
        <v>892</v>
      </c>
      <c r="C9" s="128" t="s">
        <v>1650</v>
      </c>
      <c r="D9" s="128" t="s">
        <v>1650</v>
      </c>
      <c r="E9" s="128" t="s">
        <v>1650</v>
      </c>
      <c r="F9" s="128">
        <v>212800</v>
      </c>
      <c r="G9" s="128" t="s">
        <v>1650</v>
      </c>
      <c r="H9" s="128" t="s">
        <v>1650</v>
      </c>
      <c r="I9" s="128" t="s">
        <v>1650</v>
      </c>
      <c r="J9" s="128" t="s">
        <v>1650</v>
      </c>
    </row>
    <row r="10" spans="1:10" x14ac:dyDescent="0.2">
      <c r="A10" s="15">
        <v>2</v>
      </c>
      <c r="B10" s="16" t="s">
        <v>893</v>
      </c>
      <c r="C10" s="128" t="s">
        <v>1650</v>
      </c>
      <c r="D10" s="128">
        <v>10996</v>
      </c>
      <c r="E10" s="128" t="s">
        <v>1650</v>
      </c>
      <c r="F10" s="128" t="s">
        <v>1650</v>
      </c>
      <c r="G10" s="128" t="s">
        <v>1650</v>
      </c>
      <c r="H10" s="128" t="s">
        <v>1650</v>
      </c>
      <c r="I10" s="128" t="s">
        <v>1650</v>
      </c>
      <c r="J10" s="128" t="s">
        <v>1650</v>
      </c>
    </row>
    <row r="11" spans="1:10" x14ac:dyDescent="0.2">
      <c r="A11" s="15">
        <v>3</v>
      </c>
      <c r="B11" s="16" t="s">
        <v>894</v>
      </c>
      <c r="C11" s="128" t="s">
        <v>1650</v>
      </c>
      <c r="D11" s="128" t="s">
        <v>1650</v>
      </c>
      <c r="E11" s="128" t="s">
        <v>1650</v>
      </c>
      <c r="F11" s="128" t="s">
        <v>1650</v>
      </c>
      <c r="G11" s="128" t="s">
        <v>1650</v>
      </c>
      <c r="H11" s="128" t="s">
        <v>1650</v>
      </c>
      <c r="I11" s="128" t="s">
        <v>1650</v>
      </c>
      <c r="J11" s="128" t="s">
        <v>1650</v>
      </c>
    </row>
    <row r="12" spans="1:10" x14ac:dyDescent="0.2">
      <c r="A12" s="15">
        <v>4</v>
      </c>
      <c r="B12" s="16" t="s">
        <v>895</v>
      </c>
      <c r="C12" s="128" t="s">
        <v>1650</v>
      </c>
      <c r="D12" s="128" t="s">
        <v>1650</v>
      </c>
      <c r="E12" s="128" t="s">
        <v>1650</v>
      </c>
      <c r="F12" s="128" t="s">
        <v>1650</v>
      </c>
      <c r="G12" s="128" t="s">
        <v>1650</v>
      </c>
      <c r="H12" s="128" t="s">
        <v>1650</v>
      </c>
      <c r="I12" s="128" t="s">
        <v>1650</v>
      </c>
      <c r="J12" s="128" t="s">
        <v>1650</v>
      </c>
    </row>
    <row r="13" spans="1:10" x14ac:dyDescent="0.2">
      <c r="A13" s="15">
        <v>5</v>
      </c>
      <c r="B13" s="16" t="s">
        <v>896</v>
      </c>
      <c r="C13" s="128" t="s">
        <v>1650</v>
      </c>
      <c r="D13" s="128" t="s">
        <v>1650</v>
      </c>
      <c r="E13" s="128" t="s">
        <v>1650</v>
      </c>
      <c r="F13" s="128" t="s">
        <v>1650</v>
      </c>
      <c r="G13" s="128" t="s">
        <v>1650</v>
      </c>
      <c r="H13" s="128" t="s">
        <v>1650</v>
      </c>
      <c r="I13" s="128" t="s">
        <v>1650</v>
      </c>
      <c r="J13" s="128" t="s">
        <v>1650</v>
      </c>
    </row>
    <row r="14" spans="1:10" x14ac:dyDescent="0.2">
      <c r="A14" s="15">
        <v>6</v>
      </c>
      <c r="B14" s="16" t="s">
        <v>897</v>
      </c>
      <c r="C14" s="128" t="s">
        <v>1650</v>
      </c>
      <c r="D14" s="128" t="s">
        <v>1650</v>
      </c>
      <c r="E14" s="128" t="s">
        <v>1650</v>
      </c>
      <c r="F14" s="128" t="s">
        <v>1650</v>
      </c>
      <c r="G14" s="128" t="s">
        <v>1650</v>
      </c>
      <c r="H14" s="128" t="s">
        <v>1650</v>
      </c>
      <c r="I14" s="128" t="s">
        <v>1650</v>
      </c>
      <c r="J14" s="128" t="s">
        <v>1650</v>
      </c>
    </row>
    <row r="15" spans="1:10" x14ac:dyDescent="0.2">
      <c r="A15" s="15">
        <v>7</v>
      </c>
      <c r="B15" s="16" t="s">
        <v>898</v>
      </c>
      <c r="C15" s="128" t="s">
        <v>1650</v>
      </c>
      <c r="D15" s="128" t="s">
        <v>1650</v>
      </c>
      <c r="E15" s="128" t="s">
        <v>1650</v>
      </c>
      <c r="F15" s="128" t="s">
        <v>1650</v>
      </c>
      <c r="G15" s="128" t="s">
        <v>1650</v>
      </c>
      <c r="H15" s="128" t="s">
        <v>1650</v>
      </c>
      <c r="I15" s="128" t="s">
        <v>1650</v>
      </c>
      <c r="J15" s="128" t="s">
        <v>1650</v>
      </c>
    </row>
    <row r="16" spans="1:10" x14ac:dyDescent="0.2">
      <c r="A16" s="15">
        <v>8</v>
      </c>
      <c r="B16" s="16" t="s">
        <v>753</v>
      </c>
      <c r="C16" s="128" t="s">
        <v>1650</v>
      </c>
      <c r="D16" s="128" t="s">
        <v>1650</v>
      </c>
      <c r="E16" s="128" t="s">
        <v>1650</v>
      </c>
      <c r="F16" s="128" t="s">
        <v>1650</v>
      </c>
      <c r="G16" s="128" t="s">
        <v>1650</v>
      </c>
      <c r="H16" s="128" t="s">
        <v>1650</v>
      </c>
      <c r="I16" s="128" t="s">
        <v>1650</v>
      </c>
      <c r="J16" s="128" t="s">
        <v>1650</v>
      </c>
    </row>
    <row r="17" spans="1:10" x14ac:dyDescent="0.2">
      <c r="A17" s="27">
        <v>9</v>
      </c>
      <c r="B17" s="28" t="s">
        <v>16</v>
      </c>
      <c r="C17" s="130" t="s">
        <v>1650</v>
      </c>
      <c r="D17" s="130">
        <v>10996</v>
      </c>
      <c r="E17" s="130" t="s">
        <v>1650</v>
      </c>
      <c r="F17" s="130">
        <v>212800</v>
      </c>
      <c r="G17" s="130" t="s">
        <v>1650</v>
      </c>
      <c r="H17" s="130" t="s">
        <v>1650</v>
      </c>
      <c r="I17" s="130" t="s">
        <v>1650</v>
      </c>
      <c r="J17" s="130" t="s">
        <v>1650</v>
      </c>
    </row>
  </sheetData>
  <mergeCells count="7">
    <mergeCell ref="I7:J7"/>
    <mergeCell ref="A6:B8"/>
    <mergeCell ref="C6:F6"/>
    <mergeCell ref="G6:J6"/>
    <mergeCell ref="C7:D7"/>
    <mergeCell ref="E7:F7"/>
    <mergeCell ref="G7:H7"/>
  </mergeCells>
  <hyperlinks>
    <hyperlink ref="A1" location="Forside!A1" display="Tilbage til forside" xr:uid="{7D7648FA-DD24-41D1-BF34-A0B4551D8337}"/>
  </hyperlinks>
  <pageMargins left="0.7" right="0.7" top="0.75" bottom="0.75" header="0.3" footer="0.3"/>
  <pageSetup paperSize="9"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41E32-632C-4B11-B0EA-81FF78FDD5E2}">
  <dimension ref="A1:C9"/>
  <sheetViews>
    <sheetView workbookViewId="0"/>
  </sheetViews>
  <sheetFormatPr defaultRowHeight="14.25" x14ac:dyDescent="0.2"/>
  <cols>
    <col min="1" max="1" width="9.140625" style="19"/>
    <col min="2" max="2" width="94.85546875" style="19" customWidth="1"/>
    <col min="3" max="3" width="94.85546875" style="97" customWidth="1"/>
    <col min="4" max="16384" width="9.140625" style="19"/>
  </cols>
  <sheetData>
    <row r="1" spans="1:3" s="21" customFormat="1" ht="15" x14ac:dyDescent="0.25">
      <c r="A1" s="95" t="s">
        <v>1069</v>
      </c>
      <c r="C1" s="96"/>
    </row>
    <row r="2" spans="1:3" s="21" customFormat="1" ht="15" x14ac:dyDescent="0.25">
      <c r="A2" s="95"/>
    </row>
    <row r="3" spans="1:3" s="21" customFormat="1" ht="15" x14ac:dyDescent="0.25">
      <c r="A3" s="95"/>
    </row>
    <row r="4" spans="1:3" s="21" customFormat="1" ht="15" x14ac:dyDescent="0.25">
      <c r="A4" s="95"/>
    </row>
    <row r="5" spans="1:3" ht="25.5" customHeight="1" x14ac:dyDescent="0.2">
      <c r="A5" s="256" t="s">
        <v>918</v>
      </c>
      <c r="B5" s="257"/>
      <c r="C5" s="257"/>
    </row>
    <row r="6" spans="1:3" x14ac:dyDescent="0.2">
      <c r="A6" s="265"/>
      <c r="B6" s="266"/>
      <c r="C6" s="40" t="s">
        <v>635</v>
      </c>
    </row>
    <row r="7" spans="1:3" ht="52.5" x14ac:dyDescent="0.2">
      <c r="A7" s="15" t="s">
        <v>715</v>
      </c>
      <c r="B7" s="16" t="s">
        <v>1357</v>
      </c>
      <c r="C7" s="16" t="s">
        <v>1429</v>
      </c>
    </row>
    <row r="8" spans="1:3" ht="52.5" x14ac:dyDescent="0.2">
      <c r="A8" s="15" t="s">
        <v>716</v>
      </c>
      <c r="B8" s="42" t="s">
        <v>1181</v>
      </c>
      <c r="C8" s="42" t="s">
        <v>1478</v>
      </c>
    </row>
    <row r="9" spans="1:3" ht="21" x14ac:dyDescent="0.2">
      <c r="A9" s="55" t="s">
        <v>717</v>
      </c>
      <c r="B9" s="42" t="s">
        <v>1182</v>
      </c>
      <c r="C9" s="16" t="s">
        <v>1479</v>
      </c>
    </row>
  </sheetData>
  <mergeCells count="2">
    <mergeCell ref="A6:B6"/>
    <mergeCell ref="A5:C5"/>
  </mergeCells>
  <hyperlinks>
    <hyperlink ref="A1" location="Forside!A1" display="Tilbage til forside" xr:uid="{C4615AFB-C937-4747-9FA6-16B61BAB829E}"/>
  </hyperlinks>
  <pageMargins left="0.7" right="0.7" top="0.75" bottom="0.75" header="0.3" footer="0.3"/>
  <pageSetup orientation="portrait" horizontalDpi="90" verticalDpi="9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5C371-6C30-4F75-B462-ACD318F20679}">
  <dimension ref="A1:C17"/>
  <sheetViews>
    <sheetView workbookViewId="0"/>
  </sheetViews>
  <sheetFormatPr defaultRowHeight="14.25" x14ac:dyDescent="0.2"/>
  <cols>
    <col min="1" max="1" width="9.140625" style="19" customWidth="1"/>
    <col min="2" max="2" width="54.42578125" style="19" customWidth="1"/>
    <col min="3" max="3" width="21.42578125" style="19" customWidth="1"/>
    <col min="4" max="16384" width="9.140625" style="19"/>
  </cols>
  <sheetData>
    <row r="1" spans="1:3" s="21" customFormat="1" ht="15" x14ac:dyDescent="0.25">
      <c r="A1" s="95" t="s">
        <v>1069</v>
      </c>
    </row>
    <row r="2" spans="1:3" s="21" customFormat="1" ht="15" x14ac:dyDescent="0.25">
      <c r="A2" s="95"/>
    </row>
    <row r="3" spans="1:3" s="21" customFormat="1" ht="15" x14ac:dyDescent="0.25">
      <c r="A3" s="95"/>
    </row>
    <row r="4" spans="1:3" s="21" customFormat="1" ht="15" x14ac:dyDescent="0.25">
      <c r="A4" s="95"/>
    </row>
    <row r="5" spans="1:3" ht="25.5" customHeight="1" x14ac:dyDescent="0.2">
      <c r="A5" s="256" t="s">
        <v>1048</v>
      </c>
      <c r="B5" s="257"/>
      <c r="C5" s="258"/>
    </row>
    <row r="6" spans="1:3" s="39" customFormat="1" ht="31.5" x14ac:dyDescent="0.2">
      <c r="A6" s="345" t="s">
        <v>224</v>
      </c>
      <c r="B6" s="339"/>
      <c r="C6" s="73" t="s">
        <v>909</v>
      </c>
    </row>
    <row r="7" spans="1:3" x14ac:dyDescent="0.2">
      <c r="A7" s="15"/>
      <c r="B7" s="28" t="s">
        <v>899</v>
      </c>
      <c r="C7" s="60"/>
    </row>
    <row r="8" spans="1:3" x14ac:dyDescent="0.2">
      <c r="A8" s="15">
        <v>1</v>
      </c>
      <c r="B8" s="16" t="s">
        <v>900</v>
      </c>
      <c r="C8" s="128">
        <v>895511</v>
      </c>
    </row>
    <row r="9" spans="1:3" x14ac:dyDescent="0.2">
      <c r="A9" s="15">
        <v>2</v>
      </c>
      <c r="B9" s="16" t="s">
        <v>901</v>
      </c>
      <c r="C9" s="128">
        <v>224176</v>
      </c>
    </row>
    <row r="10" spans="1:3" x14ac:dyDescent="0.2">
      <c r="A10" s="15">
        <v>3</v>
      </c>
      <c r="B10" s="16" t="s">
        <v>902</v>
      </c>
      <c r="C10" s="128">
        <v>83071</v>
      </c>
    </row>
    <row r="11" spans="1:3" s="44" customFormat="1" x14ac:dyDescent="0.2">
      <c r="A11" s="15">
        <v>4</v>
      </c>
      <c r="B11" s="16" t="s">
        <v>903</v>
      </c>
      <c r="C11" s="128" t="s">
        <v>1650</v>
      </c>
    </row>
    <row r="12" spans="1:3" s="44" customFormat="1" x14ac:dyDescent="0.2">
      <c r="A12" s="15"/>
      <c r="B12" s="28" t="s">
        <v>904</v>
      </c>
      <c r="C12" s="60"/>
    </row>
    <row r="13" spans="1:3" s="44" customFormat="1" x14ac:dyDescent="0.2">
      <c r="A13" s="43">
        <v>5</v>
      </c>
      <c r="B13" s="37" t="s">
        <v>905</v>
      </c>
      <c r="C13" s="128" t="s">
        <v>1650</v>
      </c>
    </row>
    <row r="14" spans="1:3" x14ac:dyDescent="0.2">
      <c r="A14" s="43">
        <v>6</v>
      </c>
      <c r="B14" s="37" t="s">
        <v>906</v>
      </c>
      <c r="C14" s="128" t="s">
        <v>1650</v>
      </c>
    </row>
    <row r="15" spans="1:3" x14ac:dyDescent="0.2">
      <c r="A15" s="43">
        <v>7</v>
      </c>
      <c r="B15" s="37" t="s">
        <v>907</v>
      </c>
      <c r="C15" s="128" t="s">
        <v>1650</v>
      </c>
    </row>
    <row r="16" spans="1:3" x14ac:dyDescent="0.2">
      <c r="A16" s="15">
        <v>8</v>
      </c>
      <c r="B16" s="16" t="s">
        <v>908</v>
      </c>
      <c r="C16" s="128" t="s">
        <v>1650</v>
      </c>
    </row>
    <row r="17" spans="1:3" s="29" customFormat="1" x14ac:dyDescent="0.2">
      <c r="A17" s="27">
        <v>9</v>
      </c>
      <c r="B17" s="28" t="s">
        <v>16</v>
      </c>
      <c r="C17" s="130">
        <v>1202758</v>
      </c>
    </row>
  </sheetData>
  <mergeCells count="2">
    <mergeCell ref="A6:B6"/>
    <mergeCell ref="A5:C5"/>
  </mergeCells>
  <hyperlinks>
    <hyperlink ref="A1" location="Forside!A1" display="Tilbage til forside" xr:uid="{C7013076-FE62-4694-A3F6-E20165874B51}"/>
  </hyperlink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6C0C1-6AB8-45B7-BE56-7F61718D6F8B}">
  <dimension ref="A1:C10"/>
  <sheetViews>
    <sheetView zoomScaleNormal="100" workbookViewId="0"/>
  </sheetViews>
  <sheetFormatPr defaultRowHeight="14.25" x14ac:dyDescent="0.2"/>
  <cols>
    <col min="1" max="1" width="9.140625" style="19"/>
    <col min="2" max="2" width="94.85546875" style="19" customWidth="1"/>
    <col min="3" max="3" width="94.85546875" style="97" customWidth="1"/>
    <col min="4" max="16384" width="9.140625" style="19"/>
  </cols>
  <sheetData>
    <row r="1" spans="1:3" s="21" customFormat="1" ht="15" x14ac:dyDescent="0.25">
      <c r="A1" s="95" t="s">
        <v>1069</v>
      </c>
      <c r="C1" s="96"/>
    </row>
    <row r="2" spans="1:3" s="21" customFormat="1" ht="15" x14ac:dyDescent="0.25">
      <c r="A2" s="95"/>
    </row>
    <row r="3" spans="1:3" s="21" customFormat="1" ht="15" x14ac:dyDescent="0.25">
      <c r="A3" s="95"/>
    </row>
    <row r="4" spans="1:3" s="21" customFormat="1" ht="15" x14ac:dyDescent="0.25">
      <c r="A4" s="95"/>
    </row>
    <row r="5" spans="1:3" ht="25.5" customHeight="1" x14ac:dyDescent="0.2">
      <c r="A5" s="256" t="s">
        <v>1049</v>
      </c>
      <c r="B5" s="257"/>
      <c r="C5" s="257"/>
    </row>
    <row r="6" spans="1:3" x14ac:dyDescent="0.2">
      <c r="A6" s="265"/>
      <c r="B6" s="266"/>
      <c r="C6" s="40" t="s">
        <v>635</v>
      </c>
    </row>
    <row r="7" spans="1:3" ht="21" x14ac:dyDescent="0.2">
      <c r="A7" s="15" t="s">
        <v>621</v>
      </c>
      <c r="B7" s="16" t="s">
        <v>1420</v>
      </c>
      <c r="C7" s="16" t="s">
        <v>1428</v>
      </c>
    </row>
    <row r="8" spans="1:3" ht="21" x14ac:dyDescent="0.2">
      <c r="A8" s="15" t="s">
        <v>679</v>
      </c>
      <c r="B8" s="16" t="s">
        <v>910</v>
      </c>
      <c r="C8" s="16" t="s">
        <v>1427</v>
      </c>
    </row>
    <row r="9" spans="1:3" x14ac:dyDescent="0.2">
      <c r="A9" s="15" t="s">
        <v>686</v>
      </c>
      <c r="B9" s="16" t="s">
        <v>911</v>
      </c>
      <c r="C9" s="16" t="s">
        <v>1194</v>
      </c>
    </row>
    <row r="10" spans="1:3" ht="21" x14ac:dyDescent="0.2">
      <c r="A10" s="15" t="s">
        <v>624</v>
      </c>
      <c r="B10" s="16" t="s">
        <v>912</v>
      </c>
      <c r="C10" s="16" t="s">
        <v>1194</v>
      </c>
    </row>
  </sheetData>
  <mergeCells count="2">
    <mergeCell ref="A6:B6"/>
    <mergeCell ref="A5:C5"/>
  </mergeCells>
  <hyperlinks>
    <hyperlink ref="A1" location="Forside!A1" display="Tilbage til forside" xr:uid="{DA2FD730-FEDE-42B6-8423-CEEDC9A740E0}"/>
  </hyperlinks>
  <pageMargins left="0.7" right="0.7" top="0.75" bottom="0.75" header="0.3" footer="0.3"/>
  <pageSetup orientation="portrait" horizontalDpi="90" verticalDpi="9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A2E64-7D86-4BC3-9667-DDB555A683CE}">
  <dimension ref="A1:G12"/>
  <sheetViews>
    <sheetView workbookViewId="0"/>
  </sheetViews>
  <sheetFormatPr defaultRowHeight="14.25" x14ac:dyDescent="0.2"/>
  <cols>
    <col min="1" max="1" width="9.140625" style="19" customWidth="1"/>
    <col min="2" max="2" width="78.28515625" style="19" bestFit="1" customWidth="1"/>
    <col min="3" max="7" width="23.28515625" style="19" customWidth="1"/>
    <col min="8" max="16384" width="9.140625" style="19"/>
  </cols>
  <sheetData>
    <row r="1" spans="1:7" s="21" customFormat="1" ht="15" x14ac:dyDescent="0.25">
      <c r="A1" s="95" t="s">
        <v>1069</v>
      </c>
    </row>
    <row r="2" spans="1:7" s="21" customFormat="1" ht="15" x14ac:dyDescent="0.25">
      <c r="A2" s="95"/>
    </row>
    <row r="3" spans="1:7" s="21" customFormat="1" ht="15" x14ac:dyDescent="0.25">
      <c r="A3" s="95"/>
    </row>
    <row r="4" spans="1:7" s="21" customFormat="1" ht="15" x14ac:dyDescent="0.25">
      <c r="A4" s="95"/>
    </row>
    <row r="5" spans="1:7" ht="25.5" customHeight="1" x14ac:dyDescent="0.2">
      <c r="A5" s="256" t="s">
        <v>919</v>
      </c>
      <c r="B5" s="257"/>
      <c r="C5" s="257"/>
      <c r="D5" s="257"/>
      <c r="E5" s="257"/>
      <c r="F5" s="257"/>
      <c r="G5" s="258"/>
    </row>
    <row r="6" spans="1:7" s="39" customFormat="1" ht="37.5" customHeight="1" x14ac:dyDescent="0.2">
      <c r="A6" s="323" t="s">
        <v>1178</v>
      </c>
      <c r="B6" s="324"/>
      <c r="C6" s="273" t="s">
        <v>920</v>
      </c>
      <c r="D6" s="274"/>
      <c r="E6" s="275"/>
      <c r="F6" s="278" t="s">
        <v>6</v>
      </c>
      <c r="G6" s="278" t="s">
        <v>921</v>
      </c>
    </row>
    <row r="7" spans="1:7" s="44" customFormat="1" x14ac:dyDescent="0.2">
      <c r="A7" s="327"/>
      <c r="B7" s="328"/>
      <c r="C7" s="131">
        <f>$E$7-2</f>
        <v>2021</v>
      </c>
      <c r="D7" s="131">
        <f>$E$7-1</f>
        <v>2022</v>
      </c>
      <c r="E7" s="131">
        <f>YEAR(Indledning!$C$8)</f>
        <v>2023</v>
      </c>
      <c r="F7" s="279"/>
      <c r="G7" s="279"/>
    </row>
    <row r="8" spans="1:7" x14ac:dyDescent="0.2">
      <c r="A8" s="15">
        <v>1</v>
      </c>
      <c r="B8" s="16" t="s">
        <v>922</v>
      </c>
      <c r="C8" s="140">
        <v>893081</v>
      </c>
      <c r="D8" s="140">
        <v>976665</v>
      </c>
      <c r="E8" s="140">
        <v>1083925</v>
      </c>
      <c r="F8" s="140">
        <v>147684</v>
      </c>
      <c r="G8" s="140">
        <v>1846044</v>
      </c>
    </row>
    <row r="9" spans="1:7" x14ac:dyDescent="0.2">
      <c r="A9" s="15">
        <v>2</v>
      </c>
      <c r="B9" s="16" t="s">
        <v>923</v>
      </c>
      <c r="C9" s="140" t="s">
        <v>1650</v>
      </c>
      <c r="D9" s="140" t="s">
        <v>1650</v>
      </c>
      <c r="E9" s="140" t="s">
        <v>1650</v>
      </c>
      <c r="F9" s="140" t="s">
        <v>1650</v>
      </c>
      <c r="G9" s="140" t="s">
        <v>1650</v>
      </c>
    </row>
    <row r="10" spans="1:7" s="44" customFormat="1" x14ac:dyDescent="0.2">
      <c r="A10" s="43">
        <v>3</v>
      </c>
      <c r="B10" s="37" t="s">
        <v>924</v>
      </c>
      <c r="C10" s="144" t="s">
        <v>1650</v>
      </c>
      <c r="D10" s="144" t="s">
        <v>1650</v>
      </c>
      <c r="E10" s="144" t="s">
        <v>1650</v>
      </c>
      <c r="F10" s="145"/>
      <c r="G10" s="145"/>
    </row>
    <row r="11" spans="1:7" s="44" customFormat="1" x14ac:dyDescent="0.2">
      <c r="A11" s="43">
        <v>4</v>
      </c>
      <c r="B11" s="37" t="s">
        <v>925</v>
      </c>
      <c r="C11" s="144" t="s">
        <v>1650</v>
      </c>
      <c r="D11" s="144" t="s">
        <v>1650</v>
      </c>
      <c r="E11" s="144" t="s">
        <v>1650</v>
      </c>
      <c r="F11" s="145"/>
      <c r="G11" s="145"/>
    </row>
    <row r="12" spans="1:7" x14ac:dyDescent="0.2">
      <c r="A12" s="15">
        <v>5</v>
      </c>
      <c r="B12" s="16" t="s">
        <v>926</v>
      </c>
      <c r="C12" s="140" t="s">
        <v>1650</v>
      </c>
      <c r="D12" s="140" t="s">
        <v>1650</v>
      </c>
      <c r="E12" s="140" t="s">
        <v>1650</v>
      </c>
      <c r="F12" s="140" t="s">
        <v>1650</v>
      </c>
      <c r="G12" s="140" t="s">
        <v>1650</v>
      </c>
    </row>
  </sheetData>
  <mergeCells count="5">
    <mergeCell ref="A5:G5"/>
    <mergeCell ref="A6:B7"/>
    <mergeCell ref="C6:E6"/>
    <mergeCell ref="F6:F7"/>
    <mergeCell ref="G6:G7"/>
  </mergeCells>
  <hyperlinks>
    <hyperlink ref="A1" location="Forside!A1" display="Tilbage til forside" xr:uid="{4402B119-3916-471A-A04A-38DBD36C8F53}"/>
  </hyperlink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042D6-2AC5-4200-9E36-F5DFC7F4A66A}">
  <dimension ref="A1:C16"/>
  <sheetViews>
    <sheetView zoomScaleNormal="100" workbookViewId="0"/>
  </sheetViews>
  <sheetFormatPr defaultRowHeight="15" x14ac:dyDescent="0.25"/>
  <cols>
    <col min="1" max="1" width="9.140625" style="19"/>
    <col min="2" max="2" width="94.85546875" style="19" customWidth="1"/>
    <col min="3" max="3" width="94.85546875" style="97" customWidth="1"/>
    <col min="4" max="16384" width="9.140625" style="188"/>
  </cols>
  <sheetData>
    <row r="1" spans="1:3" x14ac:dyDescent="0.25">
      <c r="A1" s="95" t="s">
        <v>1069</v>
      </c>
      <c r="B1" s="21"/>
      <c r="C1" s="96"/>
    </row>
    <row r="2" spans="1:3" s="21" customFormat="1" x14ac:dyDescent="0.25">
      <c r="A2" s="95"/>
    </row>
    <row r="3" spans="1:3" s="21" customFormat="1" x14ac:dyDescent="0.25">
      <c r="A3" s="95"/>
    </row>
    <row r="4" spans="1:3" s="21" customFormat="1" x14ac:dyDescent="0.25">
      <c r="A4" s="95"/>
    </row>
    <row r="5" spans="1:3" s="19" customFormat="1" ht="25.5" customHeight="1" x14ac:dyDescent="0.2">
      <c r="A5" s="256" t="s">
        <v>1536</v>
      </c>
      <c r="B5" s="257"/>
      <c r="C5" s="257"/>
    </row>
    <row r="6" spans="1:3" s="19" customFormat="1" ht="14.25" customHeight="1" x14ac:dyDescent="0.2">
      <c r="A6" s="265"/>
      <c r="B6" s="266"/>
      <c r="C6" s="40" t="s">
        <v>635</v>
      </c>
    </row>
    <row r="7" spans="1:3" s="19" customFormat="1" ht="14.25" x14ac:dyDescent="0.2">
      <c r="A7" s="15" t="s">
        <v>621</v>
      </c>
      <c r="B7" s="16" t="s">
        <v>1537</v>
      </c>
      <c r="C7" s="16" t="s">
        <v>1560</v>
      </c>
    </row>
    <row r="8" spans="1:3" s="19" customFormat="1" ht="14.25" x14ac:dyDescent="0.2">
      <c r="A8" s="15" t="s">
        <v>679</v>
      </c>
      <c r="B8" s="16" t="s">
        <v>1538</v>
      </c>
      <c r="C8" s="16" t="s">
        <v>1560</v>
      </c>
    </row>
    <row r="9" spans="1:3" s="19" customFormat="1" ht="21" x14ac:dyDescent="0.2">
      <c r="A9" s="15" t="s">
        <v>686</v>
      </c>
      <c r="B9" s="16" t="s">
        <v>1539</v>
      </c>
      <c r="C9" s="16" t="s">
        <v>1560</v>
      </c>
    </row>
    <row r="10" spans="1:3" s="19" customFormat="1" ht="21" x14ac:dyDescent="0.2">
      <c r="A10" s="15" t="s">
        <v>624</v>
      </c>
      <c r="B10" s="16" t="s">
        <v>1540</v>
      </c>
      <c r="C10" s="16" t="s">
        <v>1194</v>
      </c>
    </row>
    <row r="11" spans="1:3" s="19" customFormat="1" ht="21" x14ac:dyDescent="0.2">
      <c r="A11" s="15" t="s">
        <v>625</v>
      </c>
      <c r="B11" s="16" t="s">
        <v>1541</v>
      </c>
      <c r="C11" s="16" t="s">
        <v>1194</v>
      </c>
    </row>
    <row r="12" spans="1:3" s="19" customFormat="1" ht="21" x14ac:dyDescent="0.2">
      <c r="A12" s="15" t="s">
        <v>626</v>
      </c>
      <c r="B12" s="16" t="s">
        <v>1542</v>
      </c>
      <c r="C12" s="16" t="s">
        <v>1194</v>
      </c>
    </row>
    <row r="13" spans="1:3" s="19" customFormat="1" ht="21" x14ac:dyDescent="0.2">
      <c r="A13" s="15" t="s">
        <v>627</v>
      </c>
      <c r="B13" s="16" t="s">
        <v>1543</v>
      </c>
      <c r="C13" s="16" t="s">
        <v>1194</v>
      </c>
    </row>
    <row r="14" spans="1:3" s="19" customFormat="1" ht="21" x14ac:dyDescent="0.2">
      <c r="A14" s="15" t="s">
        <v>687</v>
      </c>
      <c r="B14" s="16" t="s">
        <v>1544</v>
      </c>
      <c r="C14" s="16" t="s">
        <v>1470</v>
      </c>
    </row>
    <row r="15" spans="1:3" s="19" customFormat="1" ht="21" x14ac:dyDescent="0.2">
      <c r="A15" s="15" t="s">
        <v>617</v>
      </c>
      <c r="B15" s="16" t="s">
        <v>1545</v>
      </c>
      <c r="C15" s="16" t="s">
        <v>1194</v>
      </c>
    </row>
    <row r="16" spans="1:3" s="19" customFormat="1" ht="21" x14ac:dyDescent="0.2">
      <c r="A16" s="15" t="s">
        <v>1546</v>
      </c>
      <c r="B16" s="16" t="s">
        <v>1547</v>
      </c>
      <c r="C16" s="16" t="s">
        <v>1194</v>
      </c>
    </row>
  </sheetData>
  <mergeCells count="2">
    <mergeCell ref="A5:C5"/>
    <mergeCell ref="A6:B6"/>
  </mergeCells>
  <hyperlinks>
    <hyperlink ref="A1" location="Forside!A1" display="Tilbage til forside" xr:uid="{D59D2F1A-C3AD-429D-9217-81BB7DD0ECAB}"/>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9767E-31EA-4F4F-BDB5-1F067C78D49A}">
  <dimension ref="A1:F13"/>
  <sheetViews>
    <sheetView workbookViewId="0"/>
  </sheetViews>
  <sheetFormatPr defaultRowHeight="15" x14ac:dyDescent="0.25"/>
  <cols>
    <col min="1" max="1" width="9.140625" style="110" customWidth="1"/>
    <col min="2" max="2" width="47.42578125" style="19" customWidth="1"/>
    <col min="3" max="5" width="29.42578125" style="19" customWidth="1"/>
    <col min="6" max="6" width="29.42578125" style="39" customWidth="1"/>
    <col min="7" max="16384" width="9.140625" style="188"/>
  </cols>
  <sheetData>
    <row r="1" spans="1:6" x14ac:dyDescent="0.25">
      <c r="A1" s="111" t="s">
        <v>1069</v>
      </c>
      <c r="B1" s="21"/>
      <c r="C1" s="21"/>
      <c r="D1" s="21"/>
      <c r="E1" s="21"/>
      <c r="F1" s="38"/>
    </row>
    <row r="2" spans="1:6" s="21" customFormat="1" x14ac:dyDescent="0.25">
      <c r="A2" s="95"/>
    </row>
    <row r="3" spans="1:6" s="21" customFormat="1" x14ac:dyDescent="0.25">
      <c r="A3" s="95"/>
    </row>
    <row r="4" spans="1:6" s="21" customFormat="1" x14ac:dyDescent="0.25">
      <c r="A4" s="95"/>
    </row>
    <row r="5" spans="1:6" s="19" customFormat="1" ht="25.5" customHeight="1" x14ac:dyDescent="0.2">
      <c r="A5" s="256" t="s">
        <v>1548</v>
      </c>
      <c r="B5" s="257"/>
      <c r="C5" s="257"/>
      <c r="D5" s="257"/>
      <c r="E5" s="257"/>
      <c r="F5" s="258"/>
    </row>
    <row r="6" spans="1:6" s="39" customFormat="1" ht="37.5" customHeight="1" x14ac:dyDescent="0.2">
      <c r="A6" s="345" t="s">
        <v>224</v>
      </c>
      <c r="B6" s="339"/>
      <c r="C6" s="330" t="s">
        <v>1557</v>
      </c>
      <c r="D6" s="332"/>
      <c r="E6" s="330" t="s">
        <v>1558</v>
      </c>
      <c r="F6" s="332"/>
    </row>
    <row r="7" spans="1:6" s="39" customFormat="1" ht="37.5" customHeight="1" x14ac:dyDescent="0.2">
      <c r="A7" s="345" t="s">
        <v>1591</v>
      </c>
      <c r="B7" s="339"/>
      <c r="C7" s="64" t="s">
        <v>1549</v>
      </c>
      <c r="D7" s="64" t="s">
        <v>1550</v>
      </c>
      <c r="E7" s="64" t="s">
        <v>1549</v>
      </c>
      <c r="F7" s="64" t="s">
        <v>1550</v>
      </c>
    </row>
    <row r="8" spans="1:6" s="19" customFormat="1" ht="14.25" customHeight="1" x14ac:dyDescent="0.2">
      <c r="A8" s="63">
        <v>1</v>
      </c>
      <c r="B8" s="16" t="s">
        <v>1551</v>
      </c>
      <c r="C8" s="177">
        <v>-12454.565623014241</v>
      </c>
      <c r="D8" s="177">
        <v>3894.9078187631781</v>
      </c>
      <c r="E8" s="177"/>
      <c r="F8" s="177"/>
    </row>
    <row r="9" spans="1:6" s="19" customFormat="1" ht="14.25" customHeight="1" x14ac:dyDescent="0.2">
      <c r="A9" s="63">
        <v>2</v>
      </c>
      <c r="B9" s="16" t="s">
        <v>1552</v>
      </c>
      <c r="C9" s="177">
        <v>12454.564663014233</v>
      </c>
      <c r="D9" s="177">
        <v>-3894.9079687631765</v>
      </c>
      <c r="E9" s="177"/>
      <c r="F9" s="177"/>
    </row>
    <row r="10" spans="1:6" s="19" customFormat="1" ht="14.25" customHeight="1" x14ac:dyDescent="0.2">
      <c r="A10" s="63">
        <v>3</v>
      </c>
      <c r="B10" s="16" t="s">
        <v>1553</v>
      </c>
      <c r="C10" s="177">
        <v>25691.504364707951</v>
      </c>
      <c r="D10" s="177">
        <v>21812.577403116262</v>
      </c>
      <c r="E10" s="177"/>
      <c r="F10" s="177"/>
    </row>
    <row r="11" spans="1:6" s="19" customFormat="1" ht="14.25" x14ac:dyDescent="0.2">
      <c r="A11" s="63">
        <v>4</v>
      </c>
      <c r="B11" s="16" t="s">
        <v>1554</v>
      </c>
      <c r="C11" s="177">
        <v>-27571.73975296002</v>
      </c>
      <c r="D11" s="177">
        <v>-20428.859417313204</v>
      </c>
      <c r="E11" s="177"/>
      <c r="F11" s="177"/>
    </row>
    <row r="12" spans="1:6" s="19" customFormat="1" ht="14.25" x14ac:dyDescent="0.2">
      <c r="A12" s="63">
        <v>5</v>
      </c>
      <c r="B12" s="16" t="s">
        <v>1555</v>
      </c>
      <c r="C12" s="177">
        <v>-28621.214973287279</v>
      </c>
      <c r="D12" s="177">
        <v>-16127.69470505251</v>
      </c>
      <c r="E12" s="177"/>
      <c r="F12" s="177"/>
    </row>
    <row r="13" spans="1:6" s="19" customFormat="1" ht="14.25" x14ac:dyDescent="0.2">
      <c r="A13" s="63">
        <v>6</v>
      </c>
      <c r="B13" s="16" t="s">
        <v>1556</v>
      </c>
      <c r="C13" s="177">
        <v>28621.21354298728</v>
      </c>
      <c r="D13" s="177">
        <v>16127.694663952509</v>
      </c>
      <c r="E13" s="177"/>
      <c r="F13" s="177"/>
    </row>
  </sheetData>
  <mergeCells count="5">
    <mergeCell ref="A7:B7"/>
    <mergeCell ref="A5:F5"/>
    <mergeCell ref="A6:B6"/>
    <mergeCell ref="C6:D6"/>
    <mergeCell ref="E6:F6"/>
  </mergeCells>
  <hyperlinks>
    <hyperlink ref="A1" location="Forside!A1" display="Tilbage til forside" xr:uid="{BA7FDF1C-231E-4D5B-92A2-F30F4B6E45F5}"/>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9C67C-E61F-4E2E-AA3F-B6C24D6F46B8}">
  <dimension ref="A1:C8"/>
  <sheetViews>
    <sheetView zoomScaleNormal="100" workbookViewId="0"/>
  </sheetViews>
  <sheetFormatPr defaultRowHeight="14.25" x14ac:dyDescent="0.2"/>
  <cols>
    <col min="1" max="1" width="9.140625" style="19" customWidth="1"/>
    <col min="2" max="2" width="94.85546875" style="19" customWidth="1"/>
    <col min="3" max="3" width="94.85546875" style="97" customWidth="1"/>
    <col min="4" max="16384" width="9.140625" style="19"/>
  </cols>
  <sheetData>
    <row r="1" spans="1:3" s="21" customFormat="1" ht="15" x14ac:dyDescent="0.25">
      <c r="A1" s="95" t="s">
        <v>1069</v>
      </c>
    </row>
    <row r="2" spans="1:3" s="21" customFormat="1" ht="15" x14ac:dyDescent="0.25">
      <c r="A2" s="95"/>
    </row>
    <row r="3" spans="1:3" s="21" customFormat="1" ht="15" x14ac:dyDescent="0.25">
      <c r="A3" s="95"/>
    </row>
    <row r="4" spans="1:3" s="21" customFormat="1" ht="15" x14ac:dyDescent="0.25">
      <c r="A4" s="95"/>
    </row>
    <row r="5" spans="1:3" ht="25.5" customHeight="1" x14ac:dyDescent="0.2">
      <c r="A5" s="256" t="s">
        <v>756</v>
      </c>
      <c r="B5" s="257"/>
      <c r="C5" s="258"/>
    </row>
    <row r="6" spans="1:3" x14ac:dyDescent="0.2">
      <c r="A6" s="265"/>
      <c r="B6" s="266"/>
      <c r="C6" s="40" t="s">
        <v>635</v>
      </c>
    </row>
    <row r="7" spans="1:3" ht="31.5" x14ac:dyDescent="0.2">
      <c r="A7" s="15" t="s">
        <v>621</v>
      </c>
      <c r="B7" s="16" t="s">
        <v>641</v>
      </c>
      <c r="C7" s="16" t="s">
        <v>1353</v>
      </c>
    </row>
    <row r="8" spans="1:3" ht="21" x14ac:dyDescent="0.2">
      <c r="A8" s="15" t="s">
        <v>679</v>
      </c>
      <c r="B8" s="16" t="s">
        <v>642</v>
      </c>
      <c r="C8" s="16" t="s">
        <v>1146</v>
      </c>
    </row>
  </sheetData>
  <mergeCells count="2">
    <mergeCell ref="A6:B6"/>
    <mergeCell ref="A5:C5"/>
  </mergeCells>
  <hyperlinks>
    <hyperlink ref="A1" location="Forside!A1" display="Tilbage til forside" xr:uid="{613FED38-6103-4A58-9E89-4EF058E97DF5}"/>
  </hyperlink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366B8-FAA3-4317-9D62-CCA07BB722B2}">
  <dimension ref="A1:C16"/>
  <sheetViews>
    <sheetView zoomScaleNormal="100" workbookViewId="0"/>
  </sheetViews>
  <sheetFormatPr defaultRowHeight="14.25" x14ac:dyDescent="0.2"/>
  <cols>
    <col min="1" max="1" width="9.140625" style="19"/>
    <col min="2" max="2" width="94.85546875" style="19" customWidth="1"/>
    <col min="3" max="3" width="94.85546875" style="97" customWidth="1"/>
    <col min="4" max="16384" width="9.140625" style="19"/>
  </cols>
  <sheetData>
    <row r="1" spans="1:3" s="21" customFormat="1" ht="15" x14ac:dyDescent="0.25">
      <c r="A1" s="180" t="s">
        <v>1069</v>
      </c>
      <c r="C1" s="96"/>
    </row>
    <row r="2" spans="1:3" s="21" customFormat="1" ht="15" x14ac:dyDescent="0.25">
      <c r="A2" s="95"/>
    </row>
    <row r="3" spans="1:3" s="21" customFormat="1" ht="15" x14ac:dyDescent="0.25">
      <c r="A3" s="95"/>
    </row>
    <row r="4" spans="1:3" s="21" customFormat="1" ht="15" x14ac:dyDescent="0.25">
      <c r="A4" s="95"/>
    </row>
    <row r="5" spans="1:3" ht="25.5" customHeight="1" x14ac:dyDescent="0.2">
      <c r="A5" s="256" t="s">
        <v>927</v>
      </c>
      <c r="B5" s="257"/>
      <c r="C5" s="258"/>
    </row>
    <row r="6" spans="1:3" x14ac:dyDescent="0.2">
      <c r="A6" s="265"/>
      <c r="B6" s="266"/>
      <c r="C6" s="40" t="s">
        <v>635</v>
      </c>
    </row>
    <row r="7" spans="1:3" ht="147" x14ac:dyDescent="0.2">
      <c r="A7" s="15" t="s">
        <v>621</v>
      </c>
      <c r="B7" s="42" t="s">
        <v>1195</v>
      </c>
      <c r="C7" s="42" t="s">
        <v>1333</v>
      </c>
    </row>
    <row r="8" spans="1:3" ht="199.5" x14ac:dyDescent="0.2">
      <c r="A8" s="15" t="s">
        <v>679</v>
      </c>
      <c r="B8" s="16" t="s">
        <v>935</v>
      </c>
      <c r="C8" s="98" t="s">
        <v>1114</v>
      </c>
    </row>
    <row r="9" spans="1:3" ht="31.5" x14ac:dyDescent="0.2">
      <c r="A9" s="15" t="s">
        <v>623</v>
      </c>
      <c r="B9" s="42" t="s">
        <v>931</v>
      </c>
      <c r="C9" s="42" t="s">
        <v>1114</v>
      </c>
    </row>
    <row r="10" spans="1:3" x14ac:dyDescent="0.2">
      <c r="A10" s="15" t="s">
        <v>624</v>
      </c>
      <c r="B10" s="16" t="s">
        <v>932</v>
      </c>
      <c r="C10" s="16" t="s">
        <v>1114</v>
      </c>
    </row>
    <row r="11" spans="1:3" ht="178.5" x14ac:dyDescent="0.2">
      <c r="A11" s="15" t="s">
        <v>625</v>
      </c>
      <c r="B11" s="16" t="s">
        <v>939</v>
      </c>
      <c r="C11" s="98" t="s">
        <v>1114</v>
      </c>
    </row>
    <row r="12" spans="1:3" ht="115.5" x14ac:dyDescent="0.2">
      <c r="A12" s="15" t="s">
        <v>928</v>
      </c>
      <c r="B12" s="42" t="s">
        <v>936</v>
      </c>
      <c r="C12" s="209" t="s">
        <v>1114</v>
      </c>
    </row>
    <row r="13" spans="1:3" ht="73.5" x14ac:dyDescent="0.2">
      <c r="A13" s="15" t="s">
        <v>627</v>
      </c>
      <c r="B13" s="16" t="s">
        <v>937</v>
      </c>
      <c r="C13" s="16" t="s">
        <v>1196</v>
      </c>
    </row>
    <row r="14" spans="1:3" ht="21" x14ac:dyDescent="0.2">
      <c r="A14" s="15" t="s">
        <v>687</v>
      </c>
      <c r="B14" s="16" t="s">
        <v>933</v>
      </c>
      <c r="C14" s="42" t="s">
        <v>1114</v>
      </c>
    </row>
    <row r="15" spans="1:3" ht="73.5" x14ac:dyDescent="0.2">
      <c r="A15" s="15" t="s">
        <v>929</v>
      </c>
      <c r="B15" s="16" t="s">
        <v>938</v>
      </c>
      <c r="C15" s="16" t="s">
        <v>1194</v>
      </c>
    </row>
    <row r="16" spans="1:3" ht="31.5" x14ac:dyDescent="0.2">
      <c r="A16" s="15" t="s">
        <v>930</v>
      </c>
      <c r="B16" s="16" t="s">
        <v>934</v>
      </c>
      <c r="C16" s="60"/>
    </row>
  </sheetData>
  <mergeCells count="2">
    <mergeCell ref="A5:C5"/>
    <mergeCell ref="A6:B6"/>
  </mergeCells>
  <hyperlinks>
    <hyperlink ref="A1" location="Forside!A1" display="Tilbage til forside" xr:uid="{8E8EF52C-1851-41FB-9DDB-9C0231BE610F}"/>
  </hyperlink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54034-7409-4763-873B-D5BE858D9895}">
  <dimension ref="A1:G29"/>
  <sheetViews>
    <sheetView workbookViewId="0"/>
  </sheetViews>
  <sheetFormatPr defaultRowHeight="14.25" x14ac:dyDescent="0.2"/>
  <cols>
    <col min="1" max="1" width="9.140625" style="110" customWidth="1"/>
    <col min="2" max="2" width="27.140625" style="19" bestFit="1" customWidth="1"/>
    <col min="3" max="3" width="47.42578125" style="19" customWidth="1"/>
    <col min="4" max="6" width="25.85546875" style="19" customWidth="1"/>
    <col min="7" max="7" width="25.85546875" style="39" customWidth="1"/>
    <col min="8" max="16384" width="9.140625" style="19"/>
  </cols>
  <sheetData>
    <row r="1" spans="1:7" s="21" customFormat="1" ht="15" x14ac:dyDescent="0.25">
      <c r="A1" s="111" t="s">
        <v>1069</v>
      </c>
      <c r="G1" s="38"/>
    </row>
    <row r="2" spans="1:7" s="21" customFormat="1" ht="15" x14ac:dyDescent="0.25">
      <c r="A2" s="95"/>
    </row>
    <row r="3" spans="1:7" s="21" customFormat="1" ht="15" x14ac:dyDescent="0.25">
      <c r="A3" s="95"/>
    </row>
    <row r="4" spans="1:7" s="21" customFormat="1" ht="15" x14ac:dyDescent="0.25">
      <c r="A4" s="95"/>
    </row>
    <row r="5" spans="1:7" ht="25.5" customHeight="1" x14ac:dyDescent="0.2">
      <c r="A5" s="256" t="s">
        <v>977</v>
      </c>
      <c r="B5" s="257"/>
      <c r="C5" s="257"/>
      <c r="D5" s="257"/>
      <c r="E5" s="257"/>
      <c r="F5" s="257"/>
      <c r="G5" s="258"/>
    </row>
    <row r="6" spans="1:7" s="39" customFormat="1" ht="37.5" customHeight="1" x14ac:dyDescent="0.2">
      <c r="A6" s="345" t="s">
        <v>224</v>
      </c>
      <c r="B6" s="252"/>
      <c r="C6" s="339"/>
      <c r="D6" s="64" t="s">
        <v>953</v>
      </c>
      <c r="E6" s="64" t="s">
        <v>954</v>
      </c>
      <c r="F6" s="64" t="s">
        <v>955</v>
      </c>
      <c r="G6" s="64" t="s">
        <v>956</v>
      </c>
    </row>
    <row r="7" spans="1:7" x14ac:dyDescent="0.2">
      <c r="A7" s="63">
        <v>1</v>
      </c>
      <c r="B7" s="342" t="s">
        <v>957</v>
      </c>
      <c r="C7" s="16" t="s">
        <v>958</v>
      </c>
      <c r="D7" s="177">
        <v>12</v>
      </c>
      <c r="E7" s="177">
        <v>2</v>
      </c>
      <c r="F7" s="177">
        <v>13</v>
      </c>
      <c r="G7" s="177">
        <v>3</v>
      </c>
    </row>
    <row r="8" spans="1:7" ht="14.25" customHeight="1" x14ac:dyDescent="0.2">
      <c r="A8" s="63">
        <v>2</v>
      </c>
      <c r="B8" s="359"/>
      <c r="C8" s="16" t="s">
        <v>959</v>
      </c>
      <c r="D8" s="177">
        <v>1862</v>
      </c>
      <c r="E8" s="177">
        <v>7635</v>
      </c>
      <c r="F8" s="177">
        <v>18557</v>
      </c>
      <c r="G8" s="177">
        <v>3035</v>
      </c>
    </row>
    <row r="9" spans="1:7" ht="14.25" customHeight="1" x14ac:dyDescent="0.2">
      <c r="A9" s="63">
        <v>3</v>
      </c>
      <c r="B9" s="359"/>
      <c r="C9" s="37" t="s">
        <v>960</v>
      </c>
      <c r="D9" s="177">
        <v>1862</v>
      </c>
      <c r="E9" s="177">
        <v>6433</v>
      </c>
      <c r="F9" s="177">
        <v>16253</v>
      </c>
      <c r="G9" s="177">
        <v>2670</v>
      </c>
    </row>
    <row r="10" spans="1:7" x14ac:dyDescent="0.2">
      <c r="A10" s="63">
        <v>4</v>
      </c>
      <c r="B10" s="359"/>
      <c r="C10" s="37" t="s">
        <v>961</v>
      </c>
      <c r="D10" s="178" t="s">
        <v>1650</v>
      </c>
      <c r="E10" s="178" t="s">
        <v>1650</v>
      </c>
      <c r="F10" s="178" t="s">
        <v>1650</v>
      </c>
      <c r="G10" s="178" t="s">
        <v>1650</v>
      </c>
    </row>
    <row r="11" spans="1:7" x14ac:dyDescent="0.2">
      <c r="A11" s="63" t="s">
        <v>962</v>
      </c>
      <c r="B11" s="359"/>
      <c r="C11" s="37" t="s">
        <v>963</v>
      </c>
      <c r="D11" s="178" t="s">
        <v>1650</v>
      </c>
      <c r="E11" s="178" t="s">
        <v>1650</v>
      </c>
      <c r="F11" s="178" t="s">
        <v>1650</v>
      </c>
      <c r="G11" s="178" t="s">
        <v>1650</v>
      </c>
    </row>
    <row r="12" spans="1:7" ht="21" x14ac:dyDescent="0.2">
      <c r="A12" s="63">
        <v>5</v>
      </c>
      <c r="B12" s="359"/>
      <c r="C12" s="37" t="s">
        <v>964</v>
      </c>
      <c r="D12" s="178" t="s">
        <v>1650</v>
      </c>
      <c r="E12" s="178" t="s">
        <v>1650</v>
      </c>
      <c r="F12" s="178" t="s">
        <v>1650</v>
      </c>
      <c r="G12" s="178" t="s">
        <v>1650</v>
      </c>
    </row>
    <row r="13" spans="1:7" x14ac:dyDescent="0.2">
      <c r="A13" s="63" t="s">
        <v>965</v>
      </c>
      <c r="B13" s="359"/>
      <c r="C13" s="37" t="s">
        <v>966</v>
      </c>
      <c r="D13" s="178" t="s">
        <v>1650</v>
      </c>
      <c r="E13" s="178" t="s">
        <v>1650</v>
      </c>
      <c r="F13" s="178" t="s">
        <v>1650</v>
      </c>
      <c r="G13" s="178" t="s">
        <v>1650</v>
      </c>
    </row>
    <row r="14" spans="1:7" x14ac:dyDescent="0.2">
      <c r="A14" s="63">
        <v>6</v>
      </c>
      <c r="B14" s="359"/>
      <c r="C14" s="37" t="s">
        <v>961</v>
      </c>
      <c r="D14" s="178" t="s">
        <v>1650</v>
      </c>
      <c r="E14" s="178" t="s">
        <v>1650</v>
      </c>
      <c r="F14" s="178" t="s">
        <v>1650</v>
      </c>
      <c r="G14" s="178" t="s">
        <v>1650</v>
      </c>
    </row>
    <row r="15" spans="1:7" x14ac:dyDescent="0.2">
      <c r="A15" s="63">
        <v>7</v>
      </c>
      <c r="B15" s="359"/>
      <c r="C15" s="37" t="s">
        <v>967</v>
      </c>
      <c r="D15" s="178" t="s">
        <v>1650</v>
      </c>
      <c r="E15" s="178">
        <v>1202</v>
      </c>
      <c r="F15" s="178">
        <v>2219</v>
      </c>
      <c r="G15" s="178">
        <v>344</v>
      </c>
    </row>
    <row r="16" spans="1:7" ht="14.25" customHeight="1" x14ac:dyDescent="0.2">
      <c r="A16" s="63">
        <v>8</v>
      </c>
      <c r="B16" s="360"/>
      <c r="C16" s="37" t="s">
        <v>961</v>
      </c>
      <c r="D16" s="178" t="s">
        <v>1650</v>
      </c>
      <c r="E16" s="178" t="s">
        <v>1650</v>
      </c>
      <c r="F16" s="178" t="s">
        <v>1650</v>
      </c>
      <c r="G16" s="178" t="s">
        <v>1650</v>
      </c>
    </row>
    <row r="17" spans="1:7" x14ac:dyDescent="0.2">
      <c r="A17" s="63">
        <v>9</v>
      </c>
      <c r="B17" s="342" t="s">
        <v>968</v>
      </c>
      <c r="C17" s="16" t="s">
        <v>958</v>
      </c>
      <c r="D17" s="177">
        <v>12</v>
      </c>
      <c r="E17" s="177">
        <v>2</v>
      </c>
      <c r="F17" s="177">
        <v>13</v>
      </c>
      <c r="G17" s="177">
        <v>3</v>
      </c>
    </row>
    <row r="18" spans="1:7" x14ac:dyDescent="0.2">
      <c r="A18" s="63">
        <v>10</v>
      </c>
      <c r="B18" s="359"/>
      <c r="C18" s="16" t="s">
        <v>969</v>
      </c>
      <c r="D18" s="177" t="s">
        <v>1650</v>
      </c>
      <c r="E18" s="177" t="s">
        <v>1650</v>
      </c>
      <c r="F18" s="177" t="s">
        <v>1650</v>
      </c>
      <c r="G18" s="177" t="s">
        <v>1650</v>
      </c>
    </row>
    <row r="19" spans="1:7" x14ac:dyDescent="0.2">
      <c r="A19" s="63">
        <v>11</v>
      </c>
      <c r="B19" s="359"/>
      <c r="C19" s="37" t="s">
        <v>960</v>
      </c>
      <c r="D19" s="178" t="s">
        <v>1650</v>
      </c>
      <c r="E19" s="178" t="s">
        <v>1650</v>
      </c>
      <c r="F19" s="178" t="s">
        <v>1650</v>
      </c>
      <c r="G19" s="178" t="s">
        <v>1650</v>
      </c>
    </row>
    <row r="20" spans="1:7" ht="14.25" customHeight="1" x14ac:dyDescent="0.2">
      <c r="A20" s="63">
        <v>12</v>
      </c>
      <c r="B20" s="359"/>
      <c r="C20" s="37" t="s">
        <v>978</v>
      </c>
      <c r="D20" s="178" t="s">
        <v>1650</v>
      </c>
      <c r="E20" s="178" t="s">
        <v>1650</v>
      </c>
      <c r="F20" s="178" t="s">
        <v>1650</v>
      </c>
      <c r="G20" s="178" t="s">
        <v>1650</v>
      </c>
    </row>
    <row r="21" spans="1:7" ht="14.25" customHeight="1" x14ac:dyDescent="0.2">
      <c r="A21" s="63" t="s">
        <v>970</v>
      </c>
      <c r="B21" s="359"/>
      <c r="C21" s="37" t="s">
        <v>963</v>
      </c>
      <c r="D21" s="178" t="s">
        <v>1650</v>
      </c>
      <c r="E21" s="178" t="s">
        <v>1650</v>
      </c>
      <c r="F21" s="178" t="s">
        <v>1650</v>
      </c>
      <c r="G21" s="178" t="s">
        <v>1650</v>
      </c>
    </row>
    <row r="22" spans="1:7" ht="14.25" customHeight="1" x14ac:dyDescent="0.2">
      <c r="A22" s="63" t="s">
        <v>971</v>
      </c>
      <c r="B22" s="359"/>
      <c r="C22" s="37" t="s">
        <v>978</v>
      </c>
      <c r="D22" s="178" t="s">
        <v>1650</v>
      </c>
      <c r="E22" s="178" t="s">
        <v>1650</v>
      </c>
      <c r="F22" s="178" t="s">
        <v>1650</v>
      </c>
      <c r="G22" s="178" t="s">
        <v>1650</v>
      </c>
    </row>
    <row r="23" spans="1:7" ht="21" customHeight="1" x14ac:dyDescent="0.2">
      <c r="A23" s="63" t="s">
        <v>972</v>
      </c>
      <c r="B23" s="359"/>
      <c r="C23" s="37" t="s">
        <v>964</v>
      </c>
      <c r="D23" s="178" t="s">
        <v>1650</v>
      </c>
      <c r="E23" s="178" t="s">
        <v>1650</v>
      </c>
      <c r="F23" s="178" t="s">
        <v>1650</v>
      </c>
      <c r="G23" s="178" t="s">
        <v>1650</v>
      </c>
    </row>
    <row r="24" spans="1:7" ht="14.25" customHeight="1" x14ac:dyDescent="0.2">
      <c r="A24" s="63" t="s">
        <v>973</v>
      </c>
      <c r="B24" s="359"/>
      <c r="C24" s="37" t="s">
        <v>978</v>
      </c>
      <c r="D24" s="178" t="s">
        <v>1650</v>
      </c>
      <c r="E24" s="178" t="s">
        <v>1650</v>
      </c>
      <c r="F24" s="178" t="s">
        <v>1650</v>
      </c>
      <c r="G24" s="178" t="s">
        <v>1650</v>
      </c>
    </row>
    <row r="25" spans="1:7" ht="14.25" customHeight="1" x14ac:dyDescent="0.2">
      <c r="A25" s="63" t="s">
        <v>974</v>
      </c>
      <c r="B25" s="359"/>
      <c r="C25" s="37" t="s">
        <v>966</v>
      </c>
      <c r="D25" s="178" t="s">
        <v>1650</v>
      </c>
      <c r="E25" s="178" t="s">
        <v>1650</v>
      </c>
      <c r="F25" s="178" t="s">
        <v>1650</v>
      </c>
      <c r="G25" s="178" t="s">
        <v>1650</v>
      </c>
    </row>
    <row r="26" spans="1:7" ht="14.25" customHeight="1" x14ac:dyDescent="0.2">
      <c r="A26" s="63" t="s">
        <v>975</v>
      </c>
      <c r="B26" s="359"/>
      <c r="C26" s="37" t="s">
        <v>978</v>
      </c>
      <c r="D26" s="178" t="s">
        <v>1650</v>
      </c>
      <c r="E26" s="178" t="s">
        <v>1650</v>
      </c>
      <c r="F26" s="178" t="s">
        <v>1650</v>
      </c>
      <c r="G26" s="178" t="s">
        <v>1650</v>
      </c>
    </row>
    <row r="27" spans="1:7" ht="14.25" customHeight="1" x14ac:dyDescent="0.2">
      <c r="A27" s="63">
        <v>15</v>
      </c>
      <c r="B27" s="359"/>
      <c r="C27" s="37" t="s">
        <v>967</v>
      </c>
      <c r="D27" s="178" t="s">
        <v>1650</v>
      </c>
      <c r="E27" s="178" t="s">
        <v>1650</v>
      </c>
      <c r="F27" s="178" t="s">
        <v>1650</v>
      </c>
      <c r="G27" s="178" t="s">
        <v>1650</v>
      </c>
    </row>
    <row r="28" spans="1:7" ht="14.25" customHeight="1" x14ac:dyDescent="0.2">
      <c r="A28" s="63">
        <v>16</v>
      </c>
      <c r="B28" s="360"/>
      <c r="C28" s="37" t="s">
        <v>978</v>
      </c>
      <c r="D28" s="178" t="s">
        <v>1650</v>
      </c>
      <c r="E28" s="178" t="s">
        <v>1650</v>
      </c>
      <c r="F28" s="178" t="s">
        <v>1650</v>
      </c>
      <c r="G28" s="178" t="s">
        <v>1650</v>
      </c>
    </row>
    <row r="29" spans="1:7" ht="14.25" customHeight="1" x14ac:dyDescent="0.2">
      <c r="A29" s="63">
        <v>17</v>
      </c>
      <c r="B29" s="16" t="s">
        <v>976</v>
      </c>
      <c r="C29" s="16"/>
      <c r="D29" s="177">
        <v>1862</v>
      </c>
      <c r="E29" s="177">
        <v>7635</v>
      </c>
      <c r="F29" s="177">
        <v>18557</v>
      </c>
      <c r="G29" s="177">
        <v>3035</v>
      </c>
    </row>
  </sheetData>
  <mergeCells count="4">
    <mergeCell ref="B7:B16"/>
    <mergeCell ref="B17:B28"/>
    <mergeCell ref="A6:C6"/>
    <mergeCell ref="A5:G5"/>
  </mergeCells>
  <hyperlinks>
    <hyperlink ref="A1" location="Forside!A1" display="Tilbage til forside" xr:uid="{53076F3E-6A86-4270-BAB4-FA9DBD935EDE}"/>
  </hyperlink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9D767-B2C2-42A0-A364-29191194F367}">
  <dimension ref="A1:F20"/>
  <sheetViews>
    <sheetView workbookViewId="0"/>
  </sheetViews>
  <sheetFormatPr defaultRowHeight="14.25" x14ac:dyDescent="0.2"/>
  <cols>
    <col min="1" max="1" width="9.140625" style="110" customWidth="1"/>
    <col min="2" max="2" width="88.7109375" style="19" customWidth="1"/>
    <col min="3" max="6" width="23.28515625" style="72" customWidth="1"/>
    <col min="7" max="16384" width="9.140625" style="19"/>
  </cols>
  <sheetData>
    <row r="1" spans="1:6" s="21" customFormat="1" ht="15" x14ac:dyDescent="0.25">
      <c r="A1" s="111" t="s">
        <v>1069</v>
      </c>
      <c r="C1" s="71"/>
      <c r="D1" s="71"/>
      <c r="E1" s="71"/>
      <c r="F1" s="71"/>
    </row>
    <row r="2" spans="1:6" s="21" customFormat="1" ht="15" x14ac:dyDescent="0.25">
      <c r="A2" s="95"/>
    </row>
    <row r="3" spans="1:6" s="21" customFormat="1" ht="15" x14ac:dyDescent="0.25">
      <c r="A3" s="95"/>
    </row>
    <row r="4" spans="1:6" s="21" customFormat="1" ht="15" x14ac:dyDescent="0.25">
      <c r="A4" s="95"/>
    </row>
    <row r="5" spans="1:6" ht="25.5" customHeight="1" x14ac:dyDescent="0.2">
      <c r="A5" s="256" t="s">
        <v>993</v>
      </c>
      <c r="B5" s="257"/>
      <c r="C5" s="257"/>
      <c r="D5" s="257"/>
      <c r="E5" s="257"/>
      <c r="F5" s="258"/>
    </row>
    <row r="6" spans="1:6" s="39" customFormat="1" ht="37.5" customHeight="1" x14ac:dyDescent="0.2">
      <c r="A6" s="345" t="s">
        <v>224</v>
      </c>
      <c r="B6" s="339"/>
      <c r="C6" s="64" t="s">
        <v>953</v>
      </c>
      <c r="D6" s="64" t="s">
        <v>954</v>
      </c>
      <c r="E6" s="64" t="s">
        <v>955</v>
      </c>
      <c r="F6" s="64" t="s">
        <v>956</v>
      </c>
    </row>
    <row r="7" spans="1:6" s="39" customFormat="1" ht="14.25" customHeight="1" x14ac:dyDescent="0.2">
      <c r="A7" s="345" t="s">
        <v>979</v>
      </c>
      <c r="B7" s="252"/>
      <c r="C7" s="252"/>
      <c r="D7" s="252"/>
      <c r="E7" s="252"/>
      <c r="F7" s="339"/>
    </row>
    <row r="8" spans="1:6" s="44" customFormat="1" x14ac:dyDescent="0.2">
      <c r="A8" s="63">
        <v>1</v>
      </c>
      <c r="B8" s="16" t="s">
        <v>980</v>
      </c>
      <c r="C8" s="177">
        <v>2</v>
      </c>
      <c r="D8" s="177">
        <v>2</v>
      </c>
      <c r="E8" s="177">
        <v>13</v>
      </c>
      <c r="F8" s="177">
        <v>3</v>
      </c>
    </row>
    <row r="9" spans="1:6" x14ac:dyDescent="0.2">
      <c r="A9" s="63">
        <v>2</v>
      </c>
      <c r="B9" s="16" t="s">
        <v>981</v>
      </c>
      <c r="C9" s="177" t="s">
        <v>1650</v>
      </c>
      <c r="D9" s="177" t="s">
        <v>1650</v>
      </c>
      <c r="E9" s="177" t="s">
        <v>1650</v>
      </c>
      <c r="F9" s="177" t="s">
        <v>1650</v>
      </c>
    </row>
    <row r="10" spans="1:6" s="44" customFormat="1" ht="21" x14ac:dyDescent="0.2">
      <c r="A10" s="68">
        <v>3</v>
      </c>
      <c r="B10" s="37" t="s">
        <v>982</v>
      </c>
      <c r="C10" s="178" t="s">
        <v>1650</v>
      </c>
      <c r="D10" s="178" t="s">
        <v>1650</v>
      </c>
      <c r="E10" s="178" t="s">
        <v>1650</v>
      </c>
      <c r="F10" s="178" t="s">
        <v>1650</v>
      </c>
    </row>
    <row r="11" spans="1:6" s="39" customFormat="1" ht="14.25" customHeight="1" x14ac:dyDescent="0.2">
      <c r="A11" s="345" t="s">
        <v>983</v>
      </c>
      <c r="B11" s="252"/>
      <c r="C11" s="252"/>
      <c r="D11" s="252"/>
      <c r="E11" s="252"/>
      <c r="F11" s="339"/>
    </row>
    <row r="12" spans="1:6" s="44" customFormat="1" ht="21" x14ac:dyDescent="0.2">
      <c r="A12" s="63">
        <v>4</v>
      </c>
      <c r="B12" s="16" t="s">
        <v>984</v>
      </c>
      <c r="C12" s="177" t="s">
        <v>1650</v>
      </c>
      <c r="D12" s="177" t="s">
        <v>1650</v>
      </c>
      <c r="E12" s="177" t="s">
        <v>1650</v>
      </c>
      <c r="F12" s="177" t="s">
        <v>1650</v>
      </c>
    </row>
    <row r="13" spans="1:6" ht="21" x14ac:dyDescent="0.2">
      <c r="A13" s="63">
        <v>5</v>
      </c>
      <c r="B13" s="16" t="s">
        <v>985</v>
      </c>
      <c r="C13" s="177" t="s">
        <v>1650</v>
      </c>
      <c r="D13" s="177" t="s">
        <v>1650</v>
      </c>
      <c r="E13" s="177" t="s">
        <v>1650</v>
      </c>
      <c r="F13" s="177" t="s">
        <v>1650</v>
      </c>
    </row>
    <row r="14" spans="1:6" s="39" customFormat="1" ht="14.25" customHeight="1" x14ac:dyDescent="0.2">
      <c r="A14" s="345" t="s">
        <v>986</v>
      </c>
      <c r="B14" s="252"/>
      <c r="C14" s="252"/>
      <c r="D14" s="252"/>
      <c r="E14" s="252"/>
      <c r="F14" s="339"/>
    </row>
    <row r="15" spans="1:6" x14ac:dyDescent="0.2">
      <c r="A15" s="63">
        <v>6</v>
      </c>
      <c r="B15" s="16" t="s">
        <v>987</v>
      </c>
      <c r="C15" s="177" t="s">
        <v>1650</v>
      </c>
      <c r="D15" s="177" t="s">
        <v>1650</v>
      </c>
      <c r="E15" s="177" t="s">
        <v>1650</v>
      </c>
      <c r="F15" s="177" t="s">
        <v>1650</v>
      </c>
    </row>
    <row r="16" spans="1:6" x14ac:dyDescent="0.2">
      <c r="A16" s="63">
        <v>7</v>
      </c>
      <c r="B16" s="16" t="s">
        <v>988</v>
      </c>
      <c r="C16" s="177" t="s">
        <v>1650</v>
      </c>
      <c r="D16" s="177" t="s">
        <v>1650</v>
      </c>
      <c r="E16" s="177" t="s">
        <v>1650</v>
      </c>
      <c r="F16" s="177" t="s">
        <v>1650</v>
      </c>
    </row>
    <row r="17" spans="1:6" s="44" customFormat="1" x14ac:dyDescent="0.2">
      <c r="A17" s="68">
        <v>8</v>
      </c>
      <c r="B17" s="37" t="s">
        <v>989</v>
      </c>
      <c r="C17" s="178" t="s">
        <v>1650</v>
      </c>
      <c r="D17" s="178" t="s">
        <v>1650</v>
      </c>
      <c r="E17" s="178" t="s">
        <v>1650</v>
      </c>
      <c r="F17" s="178" t="s">
        <v>1650</v>
      </c>
    </row>
    <row r="18" spans="1:6" s="44" customFormat="1" x14ac:dyDescent="0.2">
      <c r="A18" s="68">
        <v>9</v>
      </c>
      <c r="B18" s="37" t="s">
        <v>990</v>
      </c>
      <c r="C18" s="178" t="s">
        <v>1650</v>
      </c>
      <c r="D18" s="178" t="s">
        <v>1650</v>
      </c>
      <c r="E18" s="178" t="s">
        <v>1650</v>
      </c>
      <c r="F18" s="178" t="s">
        <v>1650</v>
      </c>
    </row>
    <row r="19" spans="1:6" s="44" customFormat="1" x14ac:dyDescent="0.2">
      <c r="A19" s="68">
        <v>10</v>
      </c>
      <c r="B19" s="37" t="s">
        <v>991</v>
      </c>
      <c r="C19" s="178" t="s">
        <v>1650</v>
      </c>
      <c r="D19" s="178" t="s">
        <v>1650</v>
      </c>
      <c r="E19" s="178" t="s">
        <v>1650</v>
      </c>
      <c r="F19" s="178" t="s">
        <v>1650</v>
      </c>
    </row>
    <row r="20" spans="1:6" s="44" customFormat="1" x14ac:dyDescent="0.2">
      <c r="A20" s="68">
        <v>11</v>
      </c>
      <c r="B20" s="37" t="s">
        <v>992</v>
      </c>
      <c r="C20" s="178" t="s">
        <v>1650</v>
      </c>
      <c r="D20" s="178" t="s">
        <v>1650</v>
      </c>
      <c r="E20" s="178" t="s">
        <v>1650</v>
      </c>
      <c r="F20" s="178" t="s">
        <v>1650</v>
      </c>
    </row>
  </sheetData>
  <mergeCells count="5">
    <mergeCell ref="A6:B6"/>
    <mergeCell ref="A7:F7"/>
    <mergeCell ref="A11:F11"/>
    <mergeCell ref="A14:F14"/>
    <mergeCell ref="A5:F5"/>
  </mergeCells>
  <hyperlinks>
    <hyperlink ref="A1" location="Forside!A1" display="Tilbage til forside" xr:uid="{98F6CC44-AF21-41F8-AE75-FFD429412373}"/>
  </hyperlinks>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5B981-4482-416C-8295-FF75905DB571}">
  <dimension ref="A1:J31"/>
  <sheetViews>
    <sheetView workbookViewId="0"/>
  </sheetViews>
  <sheetFormatPr defaultRowHeight="14.25" x14ac:dyDescent="0.2"/>
  <cols>
    <col min="1" max="1" width="13.42578125" style="19" customWidth="1"/>
    <col min="2" max="2" width="42.140625" style="19" customWidth="1"/>
    <col min="3" max="10" width="19.42578125" style="72" customWidth="1"/>
    <col min="11" max="16384" width="9.140625" style="19"/>
  </cols>
  <sheetData>
    <row r="1" spans="1:10" s="21" customFormat="1" ht="15" x14ac:dyDescent="0.25">
      <c r="A1" s="95" t="s">
        <v>1069</v>
      </c>
      <c r="C1" s="71"/>
      <c r="D1" s="71"/>
      <c r="E1" s="71"/>
      <c r="F1" s="71"/>
      <c r="G1" s="71"/>
      <c r="H1" s="71"/>
      <c r="I1" s="71"/>
      <c r="J1" s="71"/>
    </row>
    <row r="2" spans="1:10" s="21" customFormat="1" ht="15" x14ac:dyDescent="0.25">
      <c r="A2" s="95"/>
    </row>
    <row r="3" spans="1:10" s="21" customFormat="1" ht="15" x14ac:dyDescent="0.25">
      <c r="A3" s="95"/>
    </row>
    <row r="4" spans="1:10" s="21" customFormat="1" ht="15" x14ac:dyDescent="0.25">
      <c r="A4" s="95"/>
    </row>
    <row r="5" spans="1:10" ht="25.5" customHeight="1" x14ac:dyDescent="0.2">
      <c r="A5" s="256" t="s">
        <v>994</v>
      </c>
      <c r="B5" s="257"/>
      <c r="C5" s="257"/>
      <c r="D5" s="257"/>
      <c r="E5" s="257"/>
      <c r="F5" s="257"/>
      <c r="G5" s="257"/>
      <c r="H5" s="257"/>
      <c r="I5" s="257"/>
      <c r="J5" s="258"/>
    </row>
    <row r="6" spans="1:10" s="39" customFormat="1" ht="136.5" x14ac:dyDescent="0.2">
      <c r="A6" s="57" t="s">
        <v>224</v>
      </c>
      <c r="B6" s="57" t="s">
        <v>995</v>
      </c>
      <c r="C6" s="64" t="s">
        <v>996</v>
      </c>
      <c r="D6" s="64" t="s">
        <v>997</v>
      </c>
      <c r="E6" s="64" t="s">
        <v>998</v>
      </c>
      <c r="F6" s="64" t="s">
        <v>999</v>
      </c>
      <c r="G6" s="64" t="s">
        <v>1000</v>
      </c>
      <c r="H6" s="64" t="s">
        <v>1001</v>
      </c>
      <c r="I6" s="64" t="s">
        <v>1002</v>
      </c>
      <c r="J6" s="64" t="s">
        <v>1003</v>
      </c>
    </row>
    <row r="7" spans="1:10" s="44" customFormat="1" x14ac:dyDescent="0.2">
      <c r="A7" s="63">
        <v>1</v>
      </c>
      <c r="B7" s="16" t="s">
        <v>953</v>
      </c>
      <c r="C7" s="177" t="s">
        <v>1650</v>
      </c>
      <c r="D7" s="177" t="s">
        <v>1650</v>
      </c>
      <c r="E7" s="177" t="s">
        <v>1650</v>
      </c>
      <c r="F7" s="177" t="s">
        <v>1650</v>
      </c>
      <c r="G7" s="177" t="s">
        <v>1650</v>
      </c>
      <c r="H7" s="177" t="s">
        <v>1650</v>
      </c>
      <c r="I7" s="177" t="s">
        <v>1650</v>
      </c>
      <c r="J7" s="177" t="s">
        <v>1650</v>
      </c>
    </row>
    <row r="8" spans="1:10" s="44" customFormat="1" x14ac:dyDescent="0.2">
      <c r="A8" s="68">
        <v>2</v>
      </c>
      <c r="B8" s="37" t="s">
        <v>1004</v>
      </c>
      <c r="C8" s="178" t="s">
        <v>1650</v>
      </c>
      <c r="D8" s="178" t="s">
        <v>1650</v>
      </c>
      <c r="E8" s="178" t="s">
        <v>1650</v>
      </c>
      <c r="F8" s="178" t="s">
        <v>1650</v>
      </c>
      <c r="G8" s="178" t="s">
        <v>1650</v>
      </c>
      <c r="H8" s="178" t="s">
        <v>1650</v>
      </c>
      <c r="I8" s="178" t="s">
        <v>1650</v>
      </c>
      <c r="J8" s="178" t="s">
        <v>1650</v>
      </c>
    </row>
    <row r="9" spans="1:10" s="44" customFormat="1" x14ac:dyDescent="0.2">
      <c r="A9" s="68">
        <v>3</v>
      </c>
      <c r="B9" s="37" t="s">
        <v>1009</v>
      </c>
      <c r="C9" s="178" t="s">
        <v>1650</v>
      </c>
      <c r="D9" s="178" t="s">
        <v>1650</v>
      </c>
      <c r="E9" s="178" t="s">
        <v>1650</v>
      </c>
      <c r="F9" s="178" t="s">
        <v>1650</v>
      </c>
      <c r="G9" s="178" t="s">
        <v>1650</v>
      </c>
      <c r="H9" s="178" t="s">
        <v>1650</v>
      </c>
      <c r="I9" s="178" t="s">
        <v>1650</v>
      </c>
      <c r="J9" s="178" t="s">
        <v>1650</v>
      </c>
    </row>
    <row r="10" spans="1:10" s="44" customFormat="1" ht="21" x14ac:dyDescent="0.2">
      <c r="A10" s="68">
        <v>4</v>
      </c>
      <c r="B10" s="37" t="s">
        <v>1005</v>
      </c>
      <c r="C10" s="178" t="s">
        <v>1650</v>
      </c>
      <c r="D10" s="178" t="s">
        <v>1650</v>
      </c>
      <c r="E10" s="178" t="s">
        <v>1650</v>
      </c>
      <c r="F10" s="178" t="s">
        <v>1650</v>
      </c>
      <c r="G10" s="178" t="s">
        <v>1650</v>
      </c>
      <c r="H10" s="178" t="s">
        <v>1650</v>
      </c>
      <c r="I10" s="178" t="s">
        <v>1650</v>
      </c>
      <c r="J10" s="178" t="s">
        <v>1650</v>
      </c>
    </row>
    <row r="11" spans="1:10" s="44" customFormat="1" x14ac:dyDescent="0.2">
      <c r="A11" s="68">
        <v>5</v>
      </c>
      <c r="B11" s="37" t="s">
        <v>1006</v>
      </c>
      <c r="C11" s="178" t="s">
        <v>1650</v>
      </c>
      <c r="D11" s="178" t="s">
        <v>1650</v>
      </c>
      <c r="E11" s="178" t="s">
        <v>1650</v>
      </c>
      <c r="F11" s="178" t="s">
        <v>1650</v>
      </c>
      <c r="G11" s="178" t="s">
        <v>1650</v>
      </c>
      <c r="H11" s="178" t="s">
        <v>1650</v>
      </c>
      <c r="I11" s="178" t="s">
        <v>1650</v>
      </c>
      <c r="J11" s="178" t="s">
        <v>1650</v>
      </c>
    </row>
    <row r="12" spans="1:10" s="44" customFormat="1" x14ac:dyDescent="0.2">
      <c r="A12" s="68">
        <v>6</v>
      </c>
      <c r="B12" s="37" t="s">
        <v>1007</v>
      </c>
      <c r="C12" s="178" t="s">
        <v>1650</v>
      </c>
      <c r="D12" s="178" t="s">
        <v>1650</v>
      </c>
      <c r="E12" s="178" t="s">
        <v>1650</v>
      </c>
      <c r="F12" s="178" t="s">
        <v>1650</v>
      </c>
      <c r="G12" s="178" t="s">
        <v>1650</v>
      </c>
      <c r="H12" s="178" t="s">
        <v>1650</v>
      </c>
      <c r="I12" s="178" t="s">
        <v>1650</v>
      </c>
      <c r="J12" s="178" t="s">
        <v>1650</v>
      </c>
    </row>
    <row r="13" spans="1:10" x14ac:dyDescent="0.2">
      <c r="A13" s="63">
        <v>7</v>
      </c>
      <c r="B13" s="16" t="s">
        <v>1008</v>
      </c>
      <c r="C13" s="177" t="s">
        <v>1650</v>
      </c>
      <c r="D13" s="177" t="s">
        <v>1650</v>
      </c>
      <c r="E13" s="177" t="s">
        <v>1650</v>
      </c>
      <c r="F13" s="177" t="s">
        <v>1650</v>
      </c>
      <c r="G13" s="177" t="s">
        <v>1650</v>
      </c>
      <c r="H13" s="177" t="s">
        <v>1650</v>
      </c>
      <c r="I13" s="177" t="s">
        <v>1650</v>
      </c>
      <c r="J13" s="177" t="s">
        <v>1650</v>
      </c>
    </row>
    <row r="14" spans="1:10" s="44" customFormat="1" x14ac:dyDescent="0.2">
      <c r="A14" s="68">
        <v>8</v>
      </c>
      <c r="B14" s="37" t="s">
        <v>1004</v>
      </c>
      <c r="C14" s="178" t="s">
        <v>1650</v>
      </c>
      <c r="D14" s="178" t="s">
        <v>1650</v>
      </c>
      <c r="E14" s="178" t="s">
        <v>1650</v>
      </c>
      <c r="F14" s="178" t="s">
        <v>1650</v>
      </c>
      <c r="G14" s="178" t="s">
        <v>1650</v>
      </c>
      <c r="H14" s="178" t="s">
        <v>1650</v>
      </c>
      <c r="I14" s="178" t="s">
        <v>1650</v>
      </c>
      <c r="J14" s="178" t="s">
        <v>1650</v>
      </c>
    </row>
    <row r="15" spans="1:10" s="44" customFormat="1" x14ac:dyDescent="0.2">
      <c r="A15" s="68">
        <v>9</v>
      </c>
      <c r="B15" s="37" t="s">
        <v>1009</v>
      </c>
      <c r="C15" s="178" t="s">
        <v>1650</v>
      </c>
      <c r="D15" s="178" t="s">
        <v>1650</v>
      </c>
      <c r="E15" s="178" t="s">
        <v>1650</v>
      </c>
      <c r="F15" s="178" t="s">
        <v>1650</v>
      </c>
      <c r="G15" s="178" t="s">
        <v>1650</v>
      </c>
      <c r="H15" s="178" t="s">
        <v>1650</v>
      </c>
      <c r="I15" s="178" t="s">
        <v>1650</v>
      </c>
      <c r="J15" s="178" t="s">
        <v>1650</v>
      </c>
    </row>
    <row r="16" spans="1:10" s="44" customFormat="1" ht="21" x14ac:dyDescent="0.2">
      <c r="A16" s="68">
        <v>10</v>
      </c>
      <c r="B16" s="37" t="s">
        <v>1005</v>
      </c>
      <c r="C16" s="178" t="s">
        <v>1650</v>
      </c>
      <c r="D16" s="178" t="s">
        <v>1650</v>
      </c>
      <c r="E16" s="178" t="s">
        <v>1650</v>
      </c>
      <c r="F16" s="178" t="s">
        <v>1650</v>
      </c>
      <c r="G16" s="178" t="s">
        <v>1650</v>
      </c>
      <c r="H16" s="178" t="s">
        <v>1650</v>
      </c>
      <c r="I16" s="178" t="s">
        <v>1650</v>
      </c>
      <c r="J16" s="178" t="s">
        <v>1650</v>
      </c>
    </row>
    <row r="17" spans="1:10" s="44" customFormat="1" x14ac:dyDescent="0.2">
      <c r="A17" s="68">
        <v>11</v>
      </c>
      <c r="B17" s="37" t="s">
        <v>1006</v>
      </c>
      <c r="C17" s="178" t="s">
        <v>1650</v>
      </c>
      <c r="D17" s="178" t="s">
        <v>1650</v>
      </c>
      <c r="E17" s="178" t="s">
        <v>1650</v>
      </c>
      <c r="F17" s="178" t="s">
        <v>1650</v>
      </c>
      <c r="G17" s="178" t="s">
        <v>1650</v>
      </c>
      <c r="H17" s="178" t="s">
        <v>1650</v>
      </c>
      <c r="I17" s="178" t="s">
        <v>1650</v>
      </c>
      <c r="J17" s="178" t="s">
        <v>1650</v>
      </c>
    </row>
    <row r="18" spans="1:10" s="44" customFormat="1" x14ac:dyDescent="0.2">
      <c r="A18" s="68">
        <v>12</v>
      </c>
      <c r="B18" s="37" t="s">
        <v>1007</v>
      </c>
      <c r="C18" s="178" t="s">
        <v>1650</v>
      </c>
      <c r="D18" s="178" t="s">
        <v>1650</v>
      </c>
      <c r="E18" s="178" t="s">
        <v>1650</v>
      </c>
      <c r="F18" s="178" t="s">
        <v>1650</v>
      </c>
      <c r="G18" s="178" t="s">
        <v>1650</v>
      </c>
      <c r="H18" s="178" t="s">
        <v>1650</v>
      </c>
      <c r="I18" s="178" t="s">
        <v>1650</v>
      </c>
      <c r="J18" s="178" t="s">
        <v>1650</v>
      </c>
    </row>
    <row r="19" spans="1:10" x14ac:dyDescent="0.2">
      <c r="A19" s="63">
        <v>13</v>
      </c>
      <c r="B19" s="16" t="s">
        <v>955</v>
      </c>
      <c r="C19" s="177" t="s">
        <v>1650</v>
      </c>
      <c r="D19" s="177" t="s">
        <v>1650</v>
      </c>
      <c r="E19" s="177" t="s">
        <v>1650</v>
      </c>
      <c r="F19" s="177" t="s">
        <v>1650</v>
      </c>
      <c r="G19" s="177" t="s">
        <v>1650</v>
      </c>
      <c r="H19" s="177" t="s">
        <v>1650</v>
      </c>
      <c r="I19" s="177" t="s">
        <v>1650</v>
      </c>
      <c r="J19" s="177" t="s">
        <v>1650</v>
      </c>
    </row>
    <row r="20" spans="1:10" s="44" customFormat="1" x14ac:dyDescent="0.2">
      <c r="A20" s="68">
        <v>14</v>
      </c>
      <c r="B20" s="37" t="s">
        <v>1004</v>
      </c>
      <c r="C20" s="178" t="s">
        <v>1650</v>
      </c>
      <c r="D20" s="178" t="s">
        <v>1650</v>
      </c>
      <c r="E20" s="178" t="s">
        <v>1650</v>
      </c>
      <c r="F20" s="178" t="s">
        <v>1650</v>
      </c>
      <c r="G20" s="178" t="s">
        <v>1650</v>
      </c>
      <c r="H20" s="178" t="s">
        <v>1650</v>
      </c>
      <c r="I20" s="178" t="s">
        <v>1650</v>
      </c>
      <c r="J20" s="178" t="s">
        <v>1650</v>
      </c>
    </row>
    <row r="21" spans="1:10" s="44" customFormat="1" x14ac:dyDescent="0.2">
      <c r="A21" s="68">
        <v>15</v>
      </c>
      <c r="B21" s="37" t="s">
        <v>1009</v>
      </c>
      <c r="C21" s="178" t="s">
        <v>1650</v>
      </c>
      <c r="D21" s="178" t="s">
        <v>1650</v>
      </c>
      <c r="E21" s="178" t="s">
        <v>1650</v>
      </c>
      <c r="F21" s="178" t="s">
        <v>1650</v>
      </c>
      <c r="G21" s="178" t="s">
        <v>1650</v>
      </c>
      <c r="H21" s="178" t="s">
        <v>1650</v>
      </c>
      <c r="I21" s="178" t="s">
        <v>1650</v>
      </c>
      <c r="J21" s="178" t="s">
        <v>1650</v>
      </c>
    </row>
    <row r="22" spans="1:10" s="44" customFormat="1" ht="21" x14ac:dyDescent="0.2">
      <c r="A22" s="68">
        <v>16</v>
      </c>
      <c r="B22" s="37" t="s">
        <v>1005</v>
      </c>
      <c r="C22" s="178" t="s">
        <v>1650</v>
      </c>
      <c r="D22" s="178" t="s">
        <v>1650</v>
      </c>
      <c r="E22" s="178" t="s">
        <v>1650</v>
      </c>
      <c r="F22" s="178" t="s">
        <v>1650</v>
      </c>
      <c r="G22" s="178" t="s">
        <v>1650</v>
      </c>
      <c r="H22" s="178" t="s">
        <v>1650</v>
      </c>
      <c r="I22" s="178" t="s">
        <v>1650</v>
      </c>
      <c r="J22" s="178" t="s">
        <v>1650</v>
      </c>
    </row>
    <row r="23" spans="1:10" s="44" customFormat="1" x14ac:dyDescent="0.2">
      <c r="A23" s="68">
        <v>17</v>
      </c>
      <c r="B23" s="37" t="s">
        <v>1006</v>
      </c>
      <c r="C23" s="178" t="s">
        <v>1650</v>
      </c>
      <c r="D23" s="178" t="s">
        <v>1650</v>
      </c>
      <c r="E23" s="178" t="s">
        <v>1650</v>
      </c>
      <c r="F23" s="178" t="s">
        <v>1650</v>
      </c>
      <c r="G23" s="178" t="s">
        <v>1650</v>
      </c>
      <c r="H23" s="178" t="s">
        <v>1650</v>
      </c>
      <c r="I23" s="178" t="s">
        <v>1650</v>
      </c>
      <c r="J23" s="178" t="s">
        <v>1650</v>
      </c>
    </row>
    <row r="24" spans="1:10" s="44" customFormat="1" x14ac:dyDescent="0.2">
      <c r="A24" s="68">
        <v>18</v>
      </c>
      <c r="B24" s="37" t="s">
        <v>1007</v>
      </c>
      <c r="C24" s="178" t="s">
        <v>1650</v>
      </c>
      <c r="D24" s="178" t="s">
        <v>1650</v>
      </c>
      <c r="E24" s="178" t="s">
        <v>1650</v>
      </c>
      <c r="F24" s="178" t="s">
        <v>1650</v>
      </c>
      <c r="G24" s="178" t="s">
        <v>1650</v>
      </c>
      <c r="H24" s="178" t="s">
        <v>1650</v>
      </c>
      <c r="I24" s="178" t="s">
        <v>1650</v>
      </c>
      <c r="J24" s="178" t="s">
        <v>1650</v>
      </c>
    </row>
    <row r="25" spans="1:10" x14ac:dyDescent="0.2">
      <c r="A25" s="63">
        <v>19</v>
      </c>
      <c r="B25" s="16" t="s">
        <v>956</v>
      </c>
      <c r="C25" s="177" t="s">
        <v>1650</v>
      </c>
      <c r="D25" s="177" t="s">
        <v>1650</v>
      </c>
      <c r="E25" s="177" t="s">
        <v>1650</v>
      </c>
      <c r="F25" s="177" t="s">
        <v>1650</v>
      </c>
      <c r="G25" s="177" t="s">
        <v>1650</v>
      </c>
      <c r="H25" s="177" t="s">
        <v>1650</v>
      </c>
      <c r="I25" s="177" t="s">
        <v>1650</v>
      </c>
      <c r="J25" s="177" t="s">
        <v>1650</v>
      </c>
    </row>
    <row r="26" spans="1:10" s="44" customFormat="1" x14ac:dyDescent="0.2">
      <c r="A26" s="68">
        <v>20</v>
      </c>
      <c r="B26" s="37" t="s">
        <v>1004</v>
      </c>
      <c r="C26" s="178" t="s">
        <v>1650</v>
      </c>
      <c r="D26" s="178" t="s">
        <v>1650</v>
      </c>
      <c r="E26" s="178" t="s">
        <v>1650</v>
      </c>
      <c r="F26" s="178" t="s">
        <v>1650</v>
      </c>
      <c r="G26" s="178" t="s">
        <v>1650</v>
      </c>
      <c r="H26" s="178" t="s">
        <v>1650</v>
      </c>
      <c r="I26" s="178" t="s">
        <v>1650</v>
      </c>
      <c r="J26" s="178" t="s">
        <v>1650</v>
      </c>
    </row>
    <row r="27" spans="1:10" s="44" customFormat="1" x14ac:dyDescent="0.2">
      <c r="A27" s="68">
        <v>21</v>
      </c>
      <c r="B27" s="37" t="s">
        <v>1009</v>
      </c>
      <c r="C27" s="178" t="s">
        <v>1650</v>
      </c>
      <c r="D27" s="178" t="s">
        <v>1650</v>
      </c>
      <c r="E27" s="178" t="s">
        <v>1650</v>
      </c>
      <c r="F27" s="178" t="s">
        <v>1650</v>
      </c>
      <c r="G27" s="178" t="s">
        <v>1650</v>
      </c>
      <c r="H27" s="178" t="s">
        <v>1650</v>
      </c>
      <c r="I27" s="178" t="s">
        <v>1650</v>
      </c>
      <c r="J27" s="178" t="s">
        <v>1650</v>
      </c>
    </row>
    <row r="28" spans="1:10" s="44" customFormat="1" ht="21" x14ac:dyDescent="0.2">
      <c r="A28" s="68">
        <v>22</v>
      </c>
      <c r="B28" s="37" t="s">
        <v>1005</v>
      </c>
      <c r="C28" s="178" t="s">
        <v>1650</v>
      </c>
      <c r="D28" s="178" t="s">
        <v>1650</v>
      </c>
      <c r="E28" s="178" t="s">
        <v>1650</v>
      </c>
      <c r="F28" s="178" t="s">
        <v>1650</v>
      </c>
      <c r="G28" s="178" t="s">
        <v>1650</v>
      </c>
      <c r="H28" s="178" t="s">
        <v>1650</v>
      </c>
      <c r="I28" s="178" t="s">
        <v>1650</v>
      </c>
      <c r="J28" s="178" t="s">
        <v>1650</v>
      </c>
    </row>
    <row r="29" spans="1:10" s="44" customFormat="1" x14ac:dyDescent="0.2">
      <c r="A29" s="68">
        <v>23</v>
      </c>
      <c r="B29" s="37" t="s">
        <v>1006</v>
      </c>
      <c r="C29" s="178" t="s">
        <v>1650</v>
      </c>
      <c r="D29" s="178" t="s">
        <v>1650</v>
      </c>
      <c r="E29" s="178" t="s">
        <v>1650</v>
      </c>
      <c r="F29" s="178" t="s">
        <v>1650</v>
      </c>
      <c r="G29" s="178" t="s">
        <v>1650</v>
      </c>
      <c r="H29" s="178" t="s">
        <v>1650</v>
      </c>
      <c r="I29" s="178" t="s">
        <v>1650</v>
      </c>
      <c r="J29" s="178" t="s">
        <v>1650</v>
      </c>
    </row>
    <row r="30" spans="1:10" s="44" customFormat="1" x14ac:dyDescent="0.2">
      <c r="A30" s="68">
        <v>24</v>
      </c>
      <c r="B30" s="37" t="s">
        <v>1007</v>
      </c>
      <c r="C30" s="178" t="s">
        <v>1650</v>
      </c>
      <c r="D30" s="178" t="s">
        <v>1650</v>
      </c>
      <c r="E30" s="178" t="s">
        <v>1650</v>
      </c>
      <c r="F30" s="178" t="s">
        <v>1650</v>
      </c>
      <c r="G30" s="178" t="s">
        <v>1650</v>
      </c>
      <c r="H30" s="178" t="s">
        <v>1650</v>
      </c>
      <c r="I30" s="178" t="s">
        <v>1650</v>
      </c>
      <c r="J30" s="178" t="s">
        <v>1650</v>
      </c>
    </row>
    <row r="31" spans="1:10" x14ac:dyDescent="0.2">
      <c r="A31" s="63">
        <v>25</v>
      </c>
      <c r="B31" s="16" t="s">
        <v>1010</v>
      </c>
      <c r="C31" s="177" t="s">
        <v>1650</v>
      </c>
      <c r="D31" s="177" t="s">
        <v>1650</v>
      </c>
      <c r="E31" s="177" t="s">
        <v>1650</v>
      </c>
      <c r="F31" s="177" t="s">
        <v>1650</v>
      </c>
      <c r="G31" s="177" t="s">
        <v>1650</v>
      </c>
      <c r="H31" s="177" t="s">
        <v>1650</v>
      </c>
      <c r="I31" s="177" t="s">
        <v>1650</v>
      </c>
      <c r="J31" s="177" t="s">
        <v>1650</v>
      </c>
    </row>
  </sheetData>
  <mergeCells count="1">
    <mergeCell ref="A5:J5"/>
  </mergeCells>
  <hyperlinks>
    <hyperlink ref="A1" location="Forside!A1" display="Tilbage til forside" xr:uid="{0A522731-608C-40F3-B898-2A43359F23E8}"/>
  </hyperlinks>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EB8C2-0C89-45B4-921F-3BEBD19F7807}">
  <dimension ref="A1:L14"/>
  <sheetViews>
    <sheetView zoomScaleNormal="100" workbookViewId="0"/>
  </sheetViews>
  <sheetFormatPr defaultRowHeight="14.25" x14ac:dyDescent="0.2"/>
  <cols>
    <col min="1" max="1" width="9.140625" style="110" customWidth="1"/>
    <col min="2" max="2" width="38.28515625" style="19" customWidth="1"/>
    <col min="3" max="4" width="18.42578125" style="19" customWidth="1"/>
    <col min="5" max="5" width="21.7109375" style="19" customWidth="1"/>
    <col min="6" max="6" width="17.7109375" style="19" bestFit="1" customWidth="1"/>
    <col min="7" max="7" width="18.42578125" style="19" customWidth="1"/>
    <col min="8" max="8" width="14.28515625" style="19" bestFit="1" customWidth="1"/>
    <col min="9" max="9" width="17.5703125" style="19" customWidth="1"/>
    <col min="10" max="10" width="17.7109375" style="19" bestFit="1" customWidth="1"/>
    <col min="11" max="12" width="18.42578125" style="39" customWidth="1"/>
    <col min="13" max="16384" width="9.140625" style="19"/>
  </cols>
  <sheetData>
    <row r="1" spans="1:12" s="21" customFormat="1" ht="15" x14ac:dyDescent="0.25">
      <c r="A1" s="111" t="s">
        <v>1069</v>
      </c>
      <c r="K1" s="38"/>
      <c r="L1" s="38"/>
    </row>
    <row r="2" spans="1:12" s="21" customFormat="1" ht="15" x14ac:dyDescent="0.25">
      <c r="A2" s="95"/>
    </row>
    <row r="3" spans="1:12" s="21" customFormat="1" ht="15" x14ac:dyDescent="0.25">
      <c r="A3" s="95"/>
    </row>
    <row r="4" spans="1:12" s="21" customFormat="1" ht="15" x14ac:dyDescent="0.25">
      <c r="A4" s="95"/>
    </row>
    <row r="5" spans="1:12" ht="25.5" customHeight="1" x14ac:dyDescent="0.2">
      <c r="A5" s="256" t="s">
        <v>1050</v>
      </c>
      <c r="B5" s="257"/>
      <c r="C5" s="257"/>
      <c r="D5" s="257"/>
      <c r="E5" s="257"/>
      <c r="F5" s="257"/>
      <c r="G5" s="257"/>
      <c r="H5" s="257"/>
      <c r="I5" s="257"/>
      <c r="J5" s="257"/>
      <c r="K5" s="257"/>
      <c r="L5" s="258"/>
    </row>
    <row r="6" spans="1:12" s="39" customFormat="1" ht="21" customHeight="1" x14ac:dyDescent="0.2">
      <c r="A6" s="323" t="s">
        <v>224</v>
      </c>
      <c r="B6" s="324"/>
      <c r="C6" s="330" t="s">
        <v>1011</v>
      </c>
      <c r="D6" s="331"/>
      <c r="E6" s="332"/>
      <c r="F6" s="330" t="s">
        <v>1012</v>
      </c>
      <c r="G6" s="331"/>
      <c r="H6" s="331"/>
      <c r="I6" s="331"/>
      <c r="J6" s="331"/>
      <c r="K6" s="331"/>
      <c r="L6" s="333" t="s">
        <v>16</v>
      </c>
    </row>
    <row r="7" spans="1:12" s="39" customFormat="1" ht="31.5" x14ac:dyDescent="0.2">
      <c r="A7" s="327"/>
      <c r="B7" s="328"/>
      <c r="C7" s="64" t="s">
        <v>953</v>
      </c>
      <c r="D7" s="64" t="s">
        <v>1008</v>
      </c>
      <c r="E7" s="64" t="s">
        <v>1013</v>
      </c>
      <c r="F7" s="64" t="s">
        <v>1014</v>
      </c>
      <c r="G7" s="64" t="s">
        <v>1015</v>
      </c>
      <c r="H7" s="64" t="s">
        <v>1016</v>
      </c>
      <c r="I7" s="64" t="s">
        <v>1149</v>
      </c>
      <c r="J7" s="64" t="s">
        <v>1017</v>
      </c>
      <c r="K7" s="59" t="s">
        <v>1018</v>
      </c>
      <c r="L7" s="336"/>
    </row>
    <row r="8" spans="1:12" x14ac:dyDescent="0.2">
      <c r="A8" s="63">
        <v>1</v>
      </c>
      <c r="B8" s="16" t="s">
        <v>1019</v>
      </c>
      <c r="C8" s="189"/>
      <c r="D8" s="189"/>
      <c r="E8" s="189"/>
      <c r="F8" s="189"/>
      <c r="G8" s="189"/>
      <c r="H8" s="189"/>
      <c r="I8" s="189"/>
      <c r="J8" s="189"/>
      <c r="K8" s="189"/>
      <c r="L8" s="147">
        <v>16</v>
      </c>
    </row>
    <row r="9" spans="1:12" s="44" customFormat="1" x14ac:dyDescent="0.2">
      <c r="A9" s="68">
        <v>2</v>
      </c>
      <c r="B9" s="37" t="s">
        <v>1020</v>
      </c>
      <c r="C9" s="148">
        <v>12</v>
      </c>
      <c r="D9" s="148">
        <v>2</v>
      </c>
      <c r="E9" s="148">
        <v>14</v>
      </c>
      <c r="F9" s="190"/>
      <c r="G9" s="190"/>
      <c r="H9" s="190"/>
      <c r="I9" s="190"/>
      <c r="J9" s="190"/>
      <c r="K9" s="190"/>
      <c r="L9" s="190"/>
    </row>
    <row r="10" spans="1:12" s="44" customFormat="1" ht="21" x14ac:dyDescent="0.2">
      <c r="A10" s="68">
        <v>3</v>
      </c>
      <c r="B10" s="37" t="s">
        <v>1021</v>
      </c>
      <c r="C10" s="190"/>
      <c r="D10" s="190"/>
      <c r="E10" s="190"/>
      <c r="F10" s="148" t="s">
        <v>1650</v>
      </c>
      <c r="G10" s="148">
        <v>13</v>
      </c>
      <c r="H10" s="148" t="s">
        <v>1650</v>
      </c>
      <c r="I10" s="148" t="s">
        <v>1650</v>
      </c>
      <c r="J10" s="148" t="s">
        <v>1650</v>
      </c>
      <c r="K10" s="148" t="s">
        <v>1650</v>
      </c>
      <c r="L10" s="148">
        <v>13</v>
      </c>
    </row>
    <row r="11" spans="1:12" s="44" customFormat="1" x14ac:dyDescent="0.2">
      <c r="A11" s="68">
        <v>4</v>
      </c>
      <c r="B11" s="37" t="s">
        <v>1022</v>
      </c>
      <c r="C11" s="190"/>
      <c r="D11" s="190"/>
      <c r="E11" s="190"/>
      <c r="F11" s="148" t="s">
        <v>1650</v>
      </c>
      <c r="G11" s="148">
        <v>3</v>
      </c>
      <c r="H11" s="148" t="s">
        <v>1650</v>
      </c>
      <c r="I11" s="148" t="s">
        <v>1650</v>
      </c>
      <c r="J11" s="148" t="s">
        <v>1650</v>
      </c>
      <c r="K11" s="148" t="s">
        <v>1650</v>
      </c>
      <c r="L11" s="148">
        <v>3</v>
      </c>
    </row>
    <row r="12" spans="1:12" ht="21" x14ac:dyDescent="0.2">
      <c r="A12" s="63">
        <v>5</v>
      </c>
      <c r="B12" s="16" t="s">
        <v>1023</v>
      </c>
      <c r="C12" s="147">
        <v>1862</v>
      </c>
      <c r="D12" s="147">
        <v>7635</v>
      </c>
      <c r="E12" s="147">
        <v>9497</v>
      </c>
      <c r="F12" s="147" t="s">
        <v>1650</v>
      </c>
      <c r="G12" s="147">
        <v>21592</v>
      </c>
      <c r="H12" s="147" t="s">
        <v>1650</v>
      </c>
      <c r="I12" s="147" t="s">
        <v>1650</v>
      </c>
      <c r="J12" s="147" t="s">
        <v>1650</v>
      </c>
      <c r="K12" s="147" t="s">
        <v>1650</v>
      </c>
      <c r="L12" s="147">
        <v>31089</v>
      </c>
    </row>
    <row r="13" spans="1:12" s="44" customFormat="1" x14ac:dyDescent="0.2">
      <c r="A13" s="68">
        <v>6</v>
      </c>
      <c r="B13" s="37" t="s">
        <v>1024</v>
      </c>
      <c r="C13" s="148" t="s">
        <v>1650</v>
      </c>
      <c r="D13" s="148" t="s">
        <v>1650</v>
      </c>
      <c r="E13" s="148" t="s">
        <v>1650</v>
      </c>
      <c r="F13" s="148" t="s">
        <v>1650</v>
      </c>
      <c r="G13" s="148" t="s">
        <v>1650</v>
      </c>
      <c r="H13" s="148" t="s">
        <v>1650</v>
      </c>
      <c r="I13" s="148" t="s">
        <v>1650</v>
      </c>
      <c r="J13" s="148" t="s">
        <v>1650</v>
      </c>
      <c r="K13" s="148" t="s">
        <v>1650</v>
      </c>
      <c r="L13" s="148" t="s">
        <v>1650</v>
      </c>
    </row>
    <row r="14" spans="1:12" s="44" customFormat="1" x14ac:dyDescent="0.2">
      <c r="A14" s="68">
        <v>7</v>
      </c>
      <c r="B14" s="37" t="s">
        <v>1025</v>
      </c>
      <c r="C14" s="148">
        <v>1862</v>
      </c>
      <c r="D14" s="148">
        <v>7635</v>
      </c>
      <c r="E14" s="148">
        <v>9497</v>
      </c>
      <c r="F14" s="148" t="s">
        <v>1650</v>
      </c>
      <c r="G14" s="148">
        <v>21592</v>
      </c>
      <c r="H14" s="148" t="s">
        <v>1650</v>
      </c>
      <c r="I14" s="148" t="s">
        <v>1650</v>
      </c>
      <c r="J14" s="148" t="s">
        <v>1650</v>
      </c>
      <c r="K14" s="148" t="s">
        <v>1650</v>
      </c>
      <c r="L14" s="148">
        <v>31089</v>
      </c>
    </row>
  </sheetData>
  <mergeCells count="5">
    <mergeCell ref="A5:L5"/>
    <mergeCell ref="C6:E6"/>
    <mergeCell ref="A6:B7"/>
    <mergeCell ref="F6:K6"/>
    <mergeCell ref="L6:L7"/>
  </mergeCells>
  <hyperlinks>
    <hyperlink ref="A1" location="Forside!A1" display="Tilbage til forside" xr:uid="{21540C9F-5CF8-4D6B-A94D-436AC0907D6A}"/>
  </hyperlinks>
  <pageMargins left="0.7" right="0.7" top="0.75" bottom="0.75" header="0.3" footer="0.3"/>
  <pageSetup paperSize="9"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4D55E-7528-4DCC-8044-681FE66DA2EB}">
  <dimension ref="A1:J16"/>
  <sheetViews>
    <sheetView zoomScaleNormal="100" workbookViewId="0"/>
  </sheetViews>
  <sheetFormatPr defaultRowHeight="14.25" x14ac:dyDescent="0.2"/>
  <cols>
    <col min="1" max="1" width="9.140625" style="19" customWidth="1"/>
    <col min="2" max="2" width="70" style="19" customWidth="1"/>
    <col min="3" max="10" width="13.85546875" style="19" customWidth="1"/>
    <col min="11" max="16384" width="9.140625" style="19"/>
  </cols>
  <sheetData>
    <row r="1" spans="1:10" s="21" customFormat="1" ht="15" x14ac:dyDescent="0.25">
      <c r="A1" s="95" t="s">
        <v>1069</v>
      </c>
    </row>
    <row r="2" spans="1:10" s="21" customFormat="1" ht="15" x14ac:dyDescent="0.25">
      <c r="A2" s="95"/>
    </row>
    <row r="3" spans="1:10" s="21" customFormat="1" ht="15" x14ac:dyDescent="0.25">
      <c r="A3" s="95"/>
    </row>
    <row r="4" spans="1:10" s="21" customFormat="1" ht="15" x14ac:dyDescent="0.25">
      <c r="A4" s="95"/>
    </row>
    <row r="5" spans="1:10" ht="25.5" customHeight="1" x14ac:dyDescent="0.2">
      <c r="A5" s="256" t="s">
        <v>1045</v>
      </c>
      <c r="B5" s="257"/>
      <c r="C5" s="257"/>
      <c r="D5" s="257"/>
      <c r="E5" s="257"/>
      <c r="F5" s="257"/>
      <c r="G5" s="257"/>
      <c r="H5" s="257"/>
      <c r="I5" s="257"/>
      <c r="J5" s="258"/>
    </row>
    <row r="6" spans="1:10" s="39" customFormat="1" ht="25.5" customHeight="1" x14ac:dyDescent="0.2">
      <c r="A6" s="323" t="s">
        <v>224</v>
      </c>
      <c r="B6" s="324"/>
      <c r="C6" s="334" t="s">
        <v>940</v>
      </c>
      <c r="D6" s="332"/>
      <c r="E6" s="334" t="s">
        <v>941</v>
      </c>
      <c r="F6" s="332"/>
      <c r="G6" s="334" t="s">
        <v>942</v>
      </c>
      <c r="H6" s="332"/>
      <c r="I6" s="334" t="s">
        <v>943</v>
      </c>
      <c r="J6" s="332"/>
    </row>
    <row r="7" spans="1:10" s="39" customFormat="1" ht="94.5" x14ac:dyDescent="0.2">
      <c r="A7" s="325"/>
      <c r="B7" s="326"/>
      <c r="C7" s="62"/>
      <c r="D7" s="64" t="s">
        <v>944</v>
      </c>
      <c r="E7" s="62"/>
      <c r="F7" s="64" t="s">
        <v>944</v>
      </c>
      <c r="G7" s="62"/>
      <c r="H7" s="64" t="s">
        <v>945</v>
      </c>
      <c r="I7" s="62"/>
      <c r="J7" s="64" t="s">
        <v>945</v>
      </c>
    </row>
    <row r="8" spans="1:10" x14ac:dyDescent="0.2">
      <c r="A8" s="63" t="s">
        <v>17</v>
      </c>
      <c r="B8" s="16" t="s">
        <v>946</v>
      </c>
      <c r="C8" s="147">
        <v>66377</v>
      </c>
      <c r="D8" s="147">
        <v>9877</v>
      </c>
      <c r="E8" s="60"/>
      <c r="F8" s="60"/>
      <c r="G8" s="147">
        <v>33177198</v>
      </c>
      <c r="H8" s="147">
        <v>1532902</v>
      </c>
      <c r="I8" s="60"/>
      <c r="J8" s="60"/>
    </row>
    <row r="9" spans="1:10" x14ac:dyDescent="0.2">
      <c r="A9" s="63" t="s">
        <v>19</v>
      </c>
      <c r="B9" s="16" t="s">
        <v>898</v>
      </c>
      <c r="C9" s="147" t="s">
        <v>1650</v>
      </c>
      <c r="D9" s="147" t="s">
        <v>1650</v>
      </c>
      <c r="E9" s="147" t="s">
        <v>1650</v>
      </c>
      <c r="F9" s="147" t="s">
        <v>1650</v>
      </c>
      <c r="G9" s="147">
        <v>240281</v>
      </c>
      <c r="H9" s="147">
        <v>14792</v>
      </c>
      <c r="I9" s="147">
        <v>240281</v>
      </c>
      <c r="J9" s="147">
        <v>14792</v>
      </c>
    </row>
    <row r="10" spans="1:10" x14ac:dyDescent="0.2">
      <c r="A10" s="63" t="s">
        <v>20</v>
      </c>
      <c r="B10" s="16" t="s">
        <v>740</v>
      </c>
      <c r="C10" s="147">
        <v>9877</v>
      </c>
      <c r="D10" s="147">
        <v>9877</v>
      </c>
      <c r="E10" s="147">
        <v>9877</v>
      </c>
      <c r="F10" s="147">
        <v>9877</v>
      </c>
      <c r="G10" s="147">
        <v>1853703</v>
      </c>
      <c r="H10" s="147">
        <v>1518110</v>
      </c>
      <c r="I10" s="147">
        <v>1853703</v>
      </c>
      <c r="J10" s="147">
        <v>1518110</v>
      </c>
    </row>
    <row r="11" spans="1:10" s="44" customFormat="1" x14ac:dyDescent="0.2">
      <c r="A11" s="68" t="s">
        <v>21</v>
      </c>
      <c r="B11" s="37" t="s">
        <v>947</v>
      </c>
      <c r="C11" s="148" t="s">
        <v>1650</v>
      </c>
      <c r="D11" s="148" t="s">
        <v>1650</v>
      </c>
      <c r="E11" s="148" t="s">
        <v>1650</v>
      </c>
      <c r="F11" s="148" t="s">
        <v>1650</v>
      </c>
      <c r="G11" s="148">
        <v>1853448</v>
      </c>
      <c r="H11" s="148">
        <v>1517855</v>
      </c>
      <c r="I11" s="148">
        <v>1853448</v>
      </c>
      <c r="J11" s="148">
        <v>1517855</v>
      </c>
    </row>
    <row r="12" spans="1:10" s="44" customFormat="1" x14ac:dyDescent="0.2">
      <c r="A12" s="68" t="s">
        <v>22</v>
      </c>
      <c r="B12" s="37" t="s">
        <v>948</v>
      </c>
      <c r="C12" s="148" t="s">
        <v>1650</v>
      </c>
      <c r="D12" s="148" t="s">
        <v>1650</v>
      </c>
      <c r="E12" s="148" t="s">
        <v>1650</v>
      </c>
      <c r="F12" s="148" t="s">
        <v>1650</v>
      </c>
      <c r="G12" s="148" t="s">
        <v>1650</v>
      </c>
      <c r="H12" s="148" t="s">
        <v>1650</v>
      </c>
      <c r="I12" s="148" t="s">
        <v>1650</v>
      </c>
      <c r="J12" s="148" t="s">
        <v>1650</v>
      </c>
    </row>
    <row r="13" spans="1:10" s="44" customFormat="1" ht="14.25" customHeight="1" x14ac:dyDescent="0.2">
      <c r="A13" s="68" t="s">
        <v>23</v>
      </c>
      <c r="B13" s="37" t="s">
        <v>949</v>
      </c>
      <c r="C13" s="148">
        <v>9877</v>
      </c>
      <c r="D13" s="148">
        <v>9877</v>
      </c>
      <c r="E13" s="148">
        <v>9877</v>
      </c>
      <c r="F13" s="148">
        <v>9877</v>
      </c>
      <c r="G13" s="148">
        <v>255</v>
      </c>
      <c r="H13" s="148">
        <v>255</v>
      </c>
      <c r="I13" s="148">
        <v>255</v>
      </c>
      <c r="J13" s="148">
        <v>255</v>
      </c>
    </row>
    <row r="14" spans="1:10" s="44" customFormat="1" x14ac:dyDescent="0.2">
      <c r="A14" s="68" t="s">
        <v>24</v>
      </c>
      <c r="B14" s="37" t="s">
        <v>950</v>
      </c>
      <c r="C14" s="148" t="s">
        <v>1650</v>
      </c>
      <c r="D14" s="148" t="s">
        <v>1650</v>
      </c>
      <c r="E14" s="148" t="s">
        <v>1650</v>
      </c>
      <c r="F14" s="148" t="s">
        <v>1650</v>
      </c>
      <c r="G14" s="148">
        <v>1517855</v>
      </c>
      <c r="H14" s="148">
        <v>1517855</v>
      </c>
      <c r="I14" s="148">
        <v>1517855</v>
      </c>
      <c r="J14" s="148">
        <v>1517855</v>
      </c>
    </row>
    <row r="15" spans="1:10" s="44" customFormat="1" x14ac:dyDescent="0.2">
      <c r="A15" s="68" t="s">
        <v>25</v>
      </c>
      <c r="B15" s="37" t="s">
        <v>951</v>
      </c>
      <c r="C15" s="148" t="s">
        <v>1650</v>
      </c>
      <c r="D15" s="148" t="s">
        <v>1650</v>
      </c>
      <c r="E15" s="148" t="s">
        <v>1650</v>
      </c>
      <c r="F15" s="148" t="s">
        <v>1650</v>
      </c>
      <c r="G15" s="148" t="s">
        <v>1650</v>
      </c>
      <c r="H15" s="148" t="s">
        <v>1650</v>
      </c>
      <c r="I15" s="148" t="s">
        <v>1650</v>
      </c>
      <c r="J15" s="148" t="s">
        <v>1650</v>
      </c>
    </row>
    <row r="16" spans="1:10" x14ac:dyDescent="0.2">
      <c r="A16" s="63" t="s">
        <v>28</v>
      </c>
      <c r="B16" s="16" t="s">
        <v>952</v>
      </c>
      <c r="C16" s="147" t="s">
        <v>1650</v>
      </c>
      <c r="D16" s="147" t="s">
        <v>1650</v>
      </c>
      <c r="E16" s="60"/>
      <c r="F16" s="60"/>
      <c r="G16" s="147">
        <v>1049669</v>
      </c>
      <c r="H16" s="147" t="s">
        <v>1650</v>
      </c>
      <c r="I16" s="60"/>
      <c r="J16" s="60"/>
    </row>
  </sheetData>
  <mergeCells count="6">
    <mergeCell ref="A5:J5"/>
    <mergeCell ref="A6:B7"/>
    <mergeCell ref="C6:D6"/>
    <mergeCell ref="E6:F6"/>
    <mergeCell ref="G6:H6"/>
    <mergeCell ref="I6:J6"/>
  </mergeCells>
  <hyperlinks>
    <hyperlink ref="A1" location="Forside!A1" display="Tilbage til forside" xr:uid="{06DF73AF-0DEA-4685-A4A9-AC58F856F6AC}"/>
  </hyperlinks>
  <pageMargins left="0.7" right="0.7" top="0.75" bottom="0.75" header="0.3" footer="0.3"/>
  <pageSetup paperSize="9" orientation="portrait" r:id="rId1"/>
  <ignoredErrors>
    <ignoredError sqref="A8:A16" numberStoredAsText="1"/>
  </ignoredErrors>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24C29-1F7C-4519-BE8E-75FB0D240960}">
  <dimension ref="A1:F22"/>
  <sheetViews>
    <sheetView workbookViewId="0"/>
  </sheetViews>
  <sheetFormatPr defaultRowHeight="14.25" x14ac:dyDescent="0.2"/>
  <cols>
    <col min="1" max="1" width="9.140625" style="19" customWidth="1"/>
    <col min="2" max="2" width="82.42578125" style="19" bestFit="1" customWidth="1"/>
    <col min="3" max="6" width="19" style="19" customWidth="1"/>
    <col min="7" max="16384" width="9.140625" style="19"/>
  </cols>
  <sheetData>
    <row r="1" spans="1:6" s="21" customFormat="1" ht="15" x14ac:dyDescent="0.25">
      <c r="A1" s="95" t="s">
        <v>1069</v>
      </c>
    </row>
    <row r="2" spans="1:6" s="21" customFormat="1" ht="15" x14ac:dyDescent="0.25">
      <c r="A2" s="95"/>
    </row>
    <row r="3" spans="1:6" s="21" customFormat="1" ht="15" x14ac:dyDescent="0.25">
      <c r="A3" s="95"/>
    </row>
    <row r="4" spans="1:6" s="21" customFormat="1" ht="15" x14ac:dyDescent="0.25">
      <c r="A4" s="95"/>
    </row>
    <row r="5" spans="1:6" ht="25.5" customHeight="1" x14ac:dyDescent="0.2">
      <c r="A5" s="256" t="s">
        <v>1044</v>
      </c>
      <c r="B5" s="257"/>
      <c r="C5" s="257"/>
      <c r="D5" s="257"/>
      <c r="E5" s="257"/>
      <c r="F5" s="258"/>
    </row>
    <row r="6" spans="1:6" s="39" customFormat="1" x14ac:dyDescent="0.2">
      <c r="A6" s="323" t="s">
        <v>224</v>
      </c>
      <c r="B6" s="324"/>
      <c r="C6" s="334" t="s">
        <v>1029</v>
      </c>
      <c r="D6" s="337"/>
      <c r="E6" s="330" t="s">
        <v>1030</v>
      </c>
      <c r="F6" s="332"/>
    </row>
    <row r="7" spans="1:6" s="39" customFormat="1" ht="44.25" customHeight="1" x14ac:dyDescent="0.2">
      <c r="A7" s="325"/>
      <c r="B7" s="326"/>
      <c r="C7" s="335"/>
      <c r="D7" s="338"/>
      <c r="E7" s="334" t="s">
        <v>1031</v>
      </c>
      <c r="F7" s="332"/>
    </row>
    <row r="8" spans="1:6" s="39" customFormat="1" ht="63" x14ac:dyDescent="0.2">
      <c r="A8" s="325"/>
      <c r="B8" s="326"/>
      <c r="C8" s="62"/>
      <c r="D8" s="64" t="s">
        <v>944</v>
      </c>
      <c r="E8" s="62"/>
      <c r="F8" s="64" t="s">
        <v>945</v>
      </c>
    </row>
    <row r="9" spans="1:6" s="29" customFormat="1" x14ac:dyDescent="0.2">
      <c r="A9" s="113" t="s">
        <v>741</v>
      </c>
      <c r="B9" s="28" t="s">
        <v>1032</v>
      </c>
      <c r="C9" s="141" t="s">
        <v>1650</v>
      </c>
      <c r="D9" s="141" t="s">
        <v>1650</v>
      </c>
      <c r="E9" s="141" t="s">
        <v>1650</v>
      </c>
      <c r="F9" s="141" t="s">
        <v>1650</v>
      </c>
    </row>
    <row r="10" spans="1:6" x14ac:dyDescent="0.2">
      <c r="A10" s="63" t="s">
        <v>742</v>
      </c>
      <c r="B10" s="16" t="s">
        <v>1033</v>
      </c>
      <c r="C10" s="140" t="s">
        <v>1650</v>
      </c>
      <c r="D10" s="140" t="s">
        <v>1650</v>
      </c>
      <c r="E10" s="140" t="s">
        <v>1650</v>
      </c>
      <c r="F10" s="140" t="s">
        <v>1650</v>
      </c>
    </row>
    <row r="11" spans="1:6" x14ac:dyDescent="0.2">
      <c r="A11" s="63" t="s">
        <v>743</v>
      </c>
      <c r="B11" s="16" t="s">
        <v>898</v>
      </c>
      <c r="C11" s="140" t="s">
        <v>1650</v>
      </c>
      <c r="D11" s="140" t="s">
        <v>1650</v>
      </c>
      <c r="E11" s="140" t="s">
        <v>1650</v>
      </c>
      <c r="F11" s="140" t="s">
        <v>1650</v>
      </c>
    </row>
    <row r="12" spans="1:6" x14ac:dyDescent="0.2">
      <c r="A12" s="63" t="s">
        <v>744</v>
      </c>
      <c r="B12" s="16" t="s">
        <v>740</v>
      </c>
      <c r="C12" s="140" t="s">
        <v>1650</v>
      </c>
      <c r="D12" s="140" t="s">
        <v>1650</v>
      </c>
      <c r="E12" s="140" t="s">
        <v>1650</v>
      </c>
      <c r="F12" s="140" t="s">
        <v>1650</v>
      </c>
    </row>
    <row r="13" spans="1:6" s="44" customFormat="1" x14ac:dyDescent="0.2">
      <c r="A13" s="68" t="s">
        <v>745</v>
      </c>
      <c r="B13" s="37" t="s">
        <v>947</v>
      </c>
      <c r="C13" s="144" t="s">
        <v>1650</v>
      </c>
      <c r="D13" s="144" t="s">
        <v>1650</v>
      </c>
      <c r="E13" s="144" t="s">
        <v>1650</v>
      </c>
      <c r="F13" s="144" t="s">
        <v>1650</v>
      </c>
    </row>
    <row r="14" spans="1:6" s="44" customFormat="1" x14ac:dyDescent="0.2">
      <c r="A14" s="68" t="s">
        <v>746</v>
      </c>
      <c r="B14" s="37" t="s">
        <v>948</v>
      </c>
      <c r="C14" s="144" t="s">
        <v>1650</v>
      </c>
      <c r="D14" s="144" t="s">
        <v>1650</v>
      </c>
      <c r="E14" s="144" t="s">
        <v>1650</v>
      </c>
      <c r="F14" s="144" t="s">
        <v>1650</v>
      </c>
    </row>
    <row r="15" spans="1:6" s="44" customFormat="1" x14ac:dyDescent="0.2">
      <c r="A15" s="68" t="s">
        <v>747</v>
      </c>
      <c r="B15" s="37" t="s">
        <v>949</v>
      </c>
      <c r="C15" s="144" t="s">
        <v>1650</v>
      </c>
      <c r="D15" s="144" t="s">
        <v>1650</v>
      </c>
      <c r="E15" s="144" t="s">
        <v>1650</v>
      </c>
      <c r="F15" s="144" t="s">
        <v>1650</v>
      </c>
    </row>
    <row r="16" spans="1:6" s="44" customFormat="1" x14ac:dyDescent="0.2">
      <c r="A16" s="68" t="s">
        <v>748</v>
      </c>
      <c r="B16" s="37" t="s">
        <v>950</v>
      </c>
      <c r="C16" s="144" t="s">
        <v>1650</v>
      </c>
      <c r="D16" s="144" t="s">
        <v>1650</v>
      </c>
      <c r="E16" s="144" t="s">
        <v>1650</v>
      </c>
      <c r="F16" s="144" t="s">
        <v>1650</v>
      </c>
    </row>
    <row r="17" spans="1:6" s="44" customFormat="1" x14ac:dyDescent="0.2">
      <c r="A17" s="68" t="s">
        <v>749</v>
      </c>
      <c r="B17" s="37" t="s">
        <v>951</v>
      </c>
      <c r="C17" s="144" t="s">
        <v>1650</v>
      </c>
      <c r="D17" s="144" t="s">
        <v>1650</v>
      </c>
      <c r="E17" s="144" t="s">
        <v>1650</v>
      </c>
      <c r="F17" s="144" t="s">
        <v>1650</v>
      </c>
    </row>
    <row r="18" spans="1:6" x14ac:dyDescent="0.2">
      <c r="A18" s="63" t="s">
        <v>750</v>
      </c>
      <c r="B18" s="16" t="s">
        <v>1034</v>
      </c>
      <c r="C18" s="140" t="s">
        <v>1650</v>
      </c>
      <c r="D18" s="140" t="s">
        <v>1650</v>
      </c>
      <c r="E18" s="140" t="s">
        <v>1650</v>
      </c>
      <c r="F18" s="140" t="s">
        <v>1650</v>
      </c>
    </row>
    <row r="19" spans="1:6" x14ac:dyDescent="0.2">
      <c r="A19" s="63" t="s">
        <v>1035</v>
      </c>
      <c r="B19" s="16" t="s">
        <v>1036</v>
      </c>
      <c r="C19" s="140" t="s">
        <v>1650</v>
      </c>
      <c r="D19" s="140" t="s">
        <v>1650</v>
      </c>
      <c r="E19" s="140" t="s">
        <v>1650</v>
      </c>
      <c r="F19" s="140" t="s">
        <v>1650</v>
      </c>
    </row>
    <row r="20" spans="1:6" s="29" customFormat="1" ht="21" x14ac:dyDescent="0.2">
      <c r="A20" s="113" t="s">
        <v>1037</v>
      </c>
      <c r="B20" s="28" t="s">
        <v>1038</v>
      </c>
      <c r="C20" s="141" t="s">
        <v>1650</v>
      </c>
      <c r="D20" s="141" t="s">
        <v>1650</v>
      </c>
      <c r="E20" s="141" t="s">
        <v>1650</v>
      </c>
      <c r="F20" s="141" t="s">
        <v>1650</v>
      </c>
    </row>
    <row r="21" spans="1:6" s="29" customFormat="1" ht="21" x14ac:dyDescent="0.2">
      <c r="A21" s="113">
        <v>241</v>
      </c>
      <c r="B21" s="28" t="s">
        <v>1292</v>
      </c>
      <c r="C21" s="60" t="s">
        <v>1650</v>
      </c>
      <c r="D21" s="60" t="s">
        <v>1650</v>
      </c>
      <c r="E21" s="141" t="s">
        <v>1650</v>
      </c>
      <c r="F21" s="141" t="s">
        <v>1650</v>
      </c>
    </row>
    <row r="22" spans="1:6" s="29" customFormat="1" x14ac:dyDescent="0.2">
      <c r="A22" s="113">
        <v>250</v>
      </c>
      <c r="B22" s="28" t="s">
        <v>1039</v>
      </c>
      <c r="C22" s="141">
        <v>66377</v>
      </c>
      <c r="D22" s="141">
        <v>9877</v>
      </c>
      <c r="E22" s="60" t="s">
        <v>1650</v>
      </c>
      <c r="F22" s="60" t="s">
        <v>1650</v>
      </c>
    </row>
  </sheetData>
  <mergeCells count="5">
    <mergeCell ref="A5:F5"/>
    <mergeCell ref="A6:B8"/>
    <mergeCell ref="E6:F6"/>
    <mergeCell ref="C6:D7"/>
    <mergeCell ref="E7:F7"/>
  </mergeCells>
  <hyperlinks>
    <hyperlink ref="A1" location="Forside!A1" display="Tilbage til forside" xr:uid="{158F2C1D-AADE-4332-A8FF-C3BE353BEEE2}"/>
  </hyperlinks>
  <pageMargins left="0.7" right="0.7" top="0.75" bottom="0.75" header="0.3" footer="0.3"/>
  <pageSetup paperSize="9" orientation="portrait" r:id="rId1"/>
  <ignoredErrors>
    <ignoredError sqref="A9:A22" numberStoredAsText="1"/>
  </ignoredErrors>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2D5DF-2279-4BC8-A90D-2F99F162C735}">
  <dimension ref="A1:D7"/>
  <sheetViews>
    <sheetView workbookViewId="0">
      <selection activeCell="C8" sqref="C8"/>
    </sheetView>
  </sheetViews>
  <sheetFormatPr defaultRowHeight="14.25" x14ac:dyDescent="0.2"/>
  <cols>
    <col min="1" max="1" width="9.140625" style="19" customWidth="1"/>
    <col min="2" max="2" width="52.5703125" style="19" customWidth="1"/>
    <col min="3" max="4" width="48" style="19" customWidth="1"/>
    <col min="5" max="16384" width="9.140625" style="19"/>
  </cols>
  <sheetData>
    <row r="1" spans="1:4" s="21" customFormat="1" ht="15" x14ac:dyDescent="0.25">
      <c r="A1" s="95" t="s">
        <v>1069</v>
      </c>
    </row>
    <row r="2" spans="1:4" s="21" customFormat="1" ht="15" x14ac:dyDescent="0.25">
      <c r="A2" s="95"/>
    </row>
    <row r="3" spans="1:4" s="21" customFormat="1" ht="15" x14ac:dyDescent="0.25">
      <c r="A3" s="95"/>
    </row>
    <row r="4" spans="1:4" s="21" customFormat="1" ht="15" x14ac:dyDescent="0.25">
      <c r="A4" s="95"/>
    </row>
    <row r="5" spans="1:4" ht="25.5" customHeight="1" x14ac:dyDescent="0.2">
      <c r="A5" s="256" t="s">
        <v>1026</v>
      </c>
      <c r="B5" s="257"/>
      <c r="C5" s="257"/>
      <c r="D5" s="258"/>
    </row>
    <row r="6" spans="1:4" s="39" customFormat="1" ht="52.5" x14ac:dyDescent="0.2">
      <c r="A6" s="323" t="s">
        <v>224</v>
      </c>
      <c r="B6" s="324"/>
      <c r="C6" s="64" t="s">
        <v>1040</v>
      </c>
      <c r="D6" s="64" t="s">
        <v>1041</v>
      </c>
    </row>
    <row r="7" spans="1:4" x14ac:dyDescent="0.2">
      <c r="A7" s="63" t="s">
        <v>17</v>
      </c>
      <c r="B7" s="16" t="s">
        <v>1042</v>
      </c>
      <c r="C7" s="149">
        <v>42436</v>
      </c>
      <c r="D7" s="149">
        <v>66377</v>
      </c>
    </row>
  </sheetData>
  <mergeCells count="2">
    <mergeCell ref="A6:B6"/>
    <mergeCell ref="A5:D5"/>
  </mergeCells>
  <hyperlinks>
    <hyperlink ref="A1" location="Forside!A1" display="Tilbage til forside" xr:uid="{EBEE2796-50E7-4265-941E-E7C005AD63CE}"/>
  </hyperlinks>
  <pageMargins left="0.7" right="0.7" top="0.75" bottom="0.75" header="0.3" footer="0.3"/>
  <pageSetup paperSize="9" orientation="portrait" r:id="rId1"/>
  <ignoredErrors>
    <ignoredError sqref="A7" numberStoredAsText="1"/>
  </ignoredErrors>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D0B03-6025-4D49-8890-BB8CBB4451E5}">
  <dimension ref="A1:C8"/>
  <sheetViews>
    <sheetView workbookViewId="0"/>
  </sheetViews>
  <sheetFormatPr defaultRowHeight="14.25" x14ac:dyDescent="0.2"/>
  <cols>
    <col min="1" max="1" width="9.140625" style="19"/>
    <col min="2" max="2" width="94.85546875" style="19" customWidth="1"/>
    <col min="3" max="3" width="94.85546875" style="20" customWidth="1"/>
    <col min="4" max="16384" width="9.140625" style="19"/>
  </cols>
  <sheetData>
    <row r="1" spans="1:3" s="21" customFormat="1" ht="15" x14ac:dyDescent="0.25">
      <c r="A1" s="95" t="s">
        <v>1069</v>
      </c>
    </row>
    <row r="2" spans="1:3" s="21" customFormat="1" ht="15" x14ac:dyDescent="0.25">
      <c r="A2" s="95"/>
    </row>
    <row r="3" spans="1:3" s="21" customFormat="1" ht="15" x14ac:dyDescent="0.25">
      <c r="A3" s="95"/>
    </row>
    <row r="4" spans="1:3" s="21" customFormat="1" ht="15" x14ac:dyDescent="0.25">
      <c r="A4" s="95"/>
    </row>
    <row r="5" spans="1:3" ht="25.5" customHeight="1" x14ac:dyDescent="0.2">
      <c r="A5" s="256" t="s">
        <v>1043</v>
      </c>
      <c r="B5" s="257"/>
      <c r="C5" s="258"/>
    </row>
    <row r="6" spans="1:3" x14ac:dyDescent="0.2">
      <c r="A6" s="265"/>
      <c r="B6" s="266"/>
      <c r="C6" s="40" t="s">
        <v>635</v>
      </c>
    </row>
    <row r="7" spans="1:3" s="39" customFormat="1" ht="21" x14ac:dyDescent="0.2">
      <c r="A7" s="63" t="s">
        <v>621</v>
      </c>
      <c r="B7" s="16" t="s">
        <v>1027</v>
      </c>
      <c r="C7" s="106" t="s">
        <v>1424</v>
      </c>
    </row>
    <row r="8" spans="1:3" s="39" customFormat="1" ht="31.5" x14ac:dyDescent="0.2">
      <c r="A8" s="63" t="s">
        <v>679</v>
      </c>
      <c r="B8" s="16" t="s">
        <v>1028</v>
      </c>
      <c r="C8" s="106" t="s">
        <v>1114</v>
      </c>
    </row>
  </sheetData>
  <mergeCells count="2">
    <mergeCell ref="A6:B6"/>
    <mergeCell ref="A5:C5"/>
  </mergeCells>
  <hyperlinks>
    <hyperlink ref="A1" location="Forside!A1" display="Tilbage til forside" xr:uid="{6443D4F1-AD7C-4A2F-AE3E-1D406A9570BD}"/>
  </hyperlinks>
  <pageMargins left="0.7" right="0.7" top="0.75" bottom="0.75" header="0.3" footer="0.3"/>
  <pageSetup paperSize="9"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96E25-F923-407A-8A4B-20375F9DAFF4}">
  <dimension ref="A1:H32"/>
  <sheetViews>
    <sheetView zoomScaleNormal="100" workbookViewId="0"/>
  </sheetViews>
  <sheetFormatPr defaultRowHeight="14.25" x14ac:dyDescent="0.2"/>
  <cols>
    <col min="1" max="1" width="9.140625" style="19"/>
    <col min="2" max="2" width="75.7109375" style="19" customWidth="1"/>
    <col min="3" max="8" width="19.42578125" style="19" customWidth="1"/>
    <col min="9" max="16384" width="9.140625" style="19"/>
  </cols>
  <sheetData>
    <row r="1" spans="1:8" s="21" customFormat="1" ht="15" x14ac:dyDescent="0.25">
      <c r="A1" s="95" t="s">
        <v>1069</v>
      </c>
      <c r="F1" s="41"/>
    </row>
    <row r="2" spans="1:8" s="21" customFormat="1" ht="15" x14ac:dyDescent="0.25">
      <c r="A2" s="95"/>
    </row>
    <row r="3" spans="1:8" s="21" customFormat="1" ht="15" x14ac:dyDescent="0.25">
      <c r="A3" s="95"/>
    </row>
    <row r="4" spans="1:8" s="21" customFormat="1" ht="15" x14ac:dyDescent="0.25">
      <c r="A4" s="95"/>
    </row>
    <row r="5" spans="1:8" ht="26.25" customHeight="1" x14ac:dyDescent="0.2">
      <c r="A5" s="256" t="s">
        <v>1475</v>
      </c>
      <c r="B5" s="257"/>
      <c r="C5" s="257"/>
      <c r="D5" s="257"/>
      <c r="E5" s="257"/>
      <c r="F5" s="257"/>
      <c r="G5" s="257"/>
      <c r="H5" s="258"/>
    </row>
    <row r="6" spans="1:8" ht="52.5" x14ac:dyDescent="0.2">
      <c r="A6" s="361" t="s">
        <v>224</v>
      </c>
      <c r="B6" s="362"/>
      <c r="C6" s="57" t="s">
        <v>1585</v>
      </c>
      <c r="D6" s="329" t="s">
        <v>1584</v>
      </c>
      <c r="E6" s="329"/>
      <c r="F6" s="329"/>
      <c r="G6" s="329"/>
      <c r="H6" s="329"/>
    </row>
    <row r="7" spans="1:8" x14ac:dyDescent="0.2">
      <c r="A7" s="263"/>
      <c r="B7" s="264"/>
      <c r="C7" s="233">
        <f>Indledning!$C$8</f>
        <v>45291</v>
      </c>
      <c r="D7" s="233">
        <f>C7</f>
        <v>45291</v>
      </c>
      <c r="E7" s="233">
        <f>EOMONTH($D$7,-3)</f>
        <v>45199</v>
      </c>
      <c r="F7" s="233">
        <f>EOMONTH($D$7,-6)</f>
        <v>45107</v>
      </c>
      <c r="G7" s="233">
        <f>EOMONTH($D$7,-9)</f>
        <v>45016</v>
      </c>
      <c r="H7" s="233">
        <f>EOMONTH($D$7,-12)</f>
        <v>44926</v>
      </c>
    </row>
    <row r="8" spans="1:8" ht="15" customHeight="1" x14ac:dyDescent="0.2">
      <c r="A8" s="345" t="s">
        <v>1570</v>
      </c>
      <c r="B8" s="252"/>
      <c r="C8" s="252"/>
      <c r="D8" s="252"/>
      <c r="E8" s="252"/>
      <c r="F8" s="252"/>
      <c r="G8" s="252"/>
      <c r="H8" s="339"/>
    </row>
    <row r="9" spans="1:8" x14ac:dyDescent="0.2">
      <c r="A9" s="228">
        <v>1</v>
      </c>
      <c r="B9" s="16" t="s">
        <v>1575</v>
      </c>
      <c r="C9" s="235">
        <v>3541654</v>
      </c>
      <c r="D9" s="236" t="s">
        <v>1650</v>
      </c>
      <c r="E9" s="236" t="s">
        <v>1650</v>
      </c>
      <c r="F9" s="236" t="s">
        <v>1650</v>
      </c>
      <c r="G9" s="236" t="s">
        <v>1650</v>
      </c>
      <c r="H9" s="236" t="s">
        <v>1650</v>
      </c>
    </row>
    <row r="10" spans="1:8" s="44" customFormat="1" x14ac:dyDescent="0.2">
      <c r="A10" s="43" t="s">
        <v>1471</v>
      </c>
      <c r="B10" s="37" t="s">
        <v>1576</v>
      </c>
      <c r="C10" s="237">
        <v>3541654</v>
      </c>
      <c r="D10" s="238" t="s">
        <v>1650</v>
      </c>
      <c r="E10" s="238" t="s">
        <v>1650</v>
      </c>
      <c r="F10" s="238" t="s">
        <v>1650</v>
      </c>
      <c r="G10" s="238" t="s">
        <v>1650</v>
      </c>
      <c r="H10" s="238" t="s">
        <v>1650</v>
      </c>
    </row>
    <row r="11" spans="1:8" x14ac:dyDescent="0.2">
      <c r="A11" s="228">
        <v>2</v>
      </c>
      <c r="B11" s="16" t="s">
        <v>1577</v>
      </c>
      <c r="C11" s="235">
        <v>13294123</v>
      </c>
      <c r="D11" s="236" t="s">
        <v>1650</v>
      </c>
      <c r="E11" s="236" t="s">
        <v>1650</v>
      </c>
      <c r="F11" s="236" t="s">
        <v>1650</v>
      </c>
      <c r="G11" s="236" t="s">
        <v>1650</v>
      </c>
      <c r="H11" s="236" t="s">
        <v>1650</v>
      </c>
    </row>
    <row r="12" spans="1:8" x14ac:dyDescent="0.2">
      <c r="A12" s="228">
        <v>3</v>
      </c>
      <c r="B12" s="16" t="s">
        <v>1579</v>
      </c>
      <c r="C12" s="243">
        <v>0.26640000000000003</v>
      </c>
      <c r="D12" s="243" t="s">
        <v>1650</v>
      </c>
      <c r="E12" s="243" t="s">
        <v>1650</v>
      </c>
      <c r="F12" s="243" t="s">
        <v>1650</v>
      </c>
      <c r="G12" s="243" t="s">
        <v>1650</v>
      </c>
      <c r="H12" s="243" t="s">
        <v>1650</v>
      </c>
    </row>
    <row r="13" spans="1:8" s="44" customFormat="1" x14ac:dyDescent="0.2">
      <c r="A13" s="43" t="s">
        <v>1152</v>
      </c>
      <c r="B13" s="37" t="s">
        <v>1576</v>
      </c>
      <c r="C13" s="243">
        <v>0.26640000000000003</v>
      </c>
      <c r="D13" s="243" t="s">
        <v>1650</v>
      </c>
      <c r="E13" s="243" t="s">
        <v>1650</v>
      </c>
      <c r="F13" s="243" t="s">
        <v>1650</v>
      </c>
      <c r="G13" s="243" t="s">
        <v>1650</v>
      </c>
      <c r="H13" s="243" t="s">
        <v>1650</v>
      </c>
    </row>
    <row r="14" spans="1:8" x14ac:dyDescent="0.2">
      <c r="A14" s="228">
        <v>4</v>
      </c>
      <c r="B14" s="16" t="s">
        <v>1578</v>
      </c>
      <c r="C14" s="235">
        <v>36282602</v>
      </c>
      <c r="D14" s="236" t="s">
        <v>1650</v>
      </c>
      <c r="E14" s="236" t="s">
        <v>1650</v>
      </c>
      <c r="F14" s="236" t="s">
        <v>1650</v>
      </c>
      <c r="G14" s="236" t="s">
        <v>1650</v>
      </c>
      <c r="H14" s="236" t="s">
        <v>1650</v>
      </c>
    </row>
    <row r="15" spans="1:8" x14ac:dyDescent="0.2">
      <c r="A15" s="228">
        <v>5</v>
      </c>
      <c r="B15" s="16" t="s">
        <v>1580</v>
      </c>
      <c r="C15" s="243">
        <v>9.7600000000000006E-2</v>
      </c>
      <c r="D15" s="243" t="s">
        <v>1650</v>
      </c>
      <c r="E15" s="243" t="s">
        <v>1650</v>
      </c>
      <c r="F15" s="243" t="s">
        <v>1650</v>
      </c>
      <c r="G15" s="243" t="s">
        <v>1650</v>
      </c>
      <c r="H15" s="243" t="s">
        <v>1650</v>
      </c>
    </row>
    <row r="16" spans="1:8" s="44" customFormat="1" x14ac:dyDescent="0.2">
      <c r="A16" s="43" t="s">
        <v>1153</v>
      </c>
      <c r="B16" s="37" t="s">
        <v>1576</v>
      </c>
      <c r="C16" s="243">
        <v>9.7600000000000006E-2</v>
      </c>
      <c r="D16" s="243" t="s">
        <v>1650</v>
      </c>
      <c r="E16" s="243" t="s">
        <v>1650</v>
      </c>
      <c r="F16" s="243" t="s">
        <v>1650</v>
      </c>
      <c r="G16" s="243" t="s">
        <v>1650</v>
      </c>
      <c r="H16" s="243" t="s">
        <v>1650</v>
      </c>
    </row>
    <row r="17" spans="1:8" ht="21" x14ac:dyDescent="0.2">
      <c r="A17" s="15" t="s">
        <v>1472</v>
      </c>
      <c r="B17" s="16" t="s">
        <v>1581</v>
      </c>
      <c r="C17" s="239" t="s">
        <v>1650</v>
      </c>
      <c r="D17" s="236" t="s">
        <v>1650</v>
      </c>
      <c r="E17" s="236" t="s">
        <v>1650</v>
      </c>
      <c r="F17" s="236" t="s">
        <v>1650</v>
      </c>
      <c r="G17" s="236" t="s">
        <v>1650</v>
      </c>
      <c r="H17" s="236" t="s">
        <v>1650</v>
      </c>
    </row>
    <row r="18" spans="1:8" ht="31.5" x14ac:dyDescent="0.2">
      <c r="A18" s="15" t="s">
        <v>1473</v>
      </c>
      <c r="B18" s="16" t="s">
        <v>1582</v>
      </c>
      <c r="C18" s="239" t="s">
        <v>1650</v>
      </c>
      <c r="D18" s="236" t="s">
        <v>1650</v>
      </c>
      <c r="E18" s="236" t="s">
        <v>1650</v>
      </c>
      <c r="F18" s="236" t="s">
        <v>1650</v>
      </c>
      <c r="G18" s="236" t="s">
        <v>1650</v>
      </c>
      <c r="H18" s="236" t="s">
        <v>1650</v>
      </c>
    </row>
    <row r="19" spans="1:8" ht="52.5" x14ac:dyDescent="0.2">
      <c r="A19" s="15" t="s">
        <v>1474</v>
      </c>
      <c r="B19" s="16" t="s">
        <v>1583</v>
      </c>
      <c r="C19" s="240" t="s">
        <v>1650</v>
      </c>
      <c r="D19" s="235" t="s">
        <v>1650</v>
      </c>
      <c r="E19" s="235" t="s">
        <v>1650</v>
      </c>
      <c r="F19" s="235" t="s">
        <v>1650</v>
      </c>
      <c r="G19" s="235" t="s">
        <v>1650</v>
      </c>
      <c r="H19" s="235" t="s">
        <v>1650</v>
      </c>
    </row>
    <row r="20" spans="1:8" ht="14.25" customHeight="1" x14ac:dyDescent="0.2">
      <c r="A20" s="345" t="s">
        <v>1571</v>
      </c>
      <c r="B20" s="252"/>
      <c r="C20" s="252"/>
      <c r="D20" s="252"/>
      <c r="E20" s="252"/>
      <c r="F20" s="252"/>
      <c r="G20" s="252"/>
      <c r="H20" s="339"/>
    </row>
    <row r="21" spans="1:8" x14ac:dyDescent="0.2">
      <c r="A21" s="15" t="s">
        <v>436</v>
      </c>
      <c r="B21" s="16" t="s">
        <v>1572</v>
      </c>
      <c r="C21" s="243">
        <v>0.154</v>
      </c>
      <c r="D21" s="49"/>
      <c r="E21" s="49"/>
      <c r="F21" s="49"/>
      <c r="G21" s="49"/>
      <c r="H21" s="49"/>
    </row>
    <row r="22" spans="1:8" s="44" customFormat="1" x14ac:dyDescent="0.2">
      <c r="A22" s="43" t="s">
        <v>438</v>
      </c>
      <c r="B22" s="37" t="s">
        <v>1574</v>
      </c>
      <c r="C22" s="243">
        <v>0.154</v>
      </c>
      <c r="D22" s="61"/>
      <c r="E22" s="61"/>
      <c r="F22" s="61"/>
      <c r="G22" s="61"/>
      <c r="H22" s="61"/>
    </row>
    <row r="23" spans="1:8" x14ac:dyDescent="0.2">
      <c r="A23" s="15" t="s">
        <v>439</v>
      </c>
      <c r="B23" s="16" t="s">
        <v>1573</v>
      </c>
      <c r="C23" s="243">
        <v>4.4999999999999998E-2</v>
      </c>
      <c r="D23" s="49"/>
      <c r="E23" s="49"/>
      <c r="F23" s="49"/>
      <c r="G23" s="49"/>
      <c r="H23" s="49"/>
    </row>
    <row r="24" spans="1:8" s="44" customFormat="1" x14ac:dyDescent="0.2">
      <c r="A24" s="43" t="s">
        <v>441</v>
      </c>
      <c r="B24" s="37" t="s">
        <v>1574</v>
      </c>
      <c r="C24" s="243">
        <v>4.4999999999999998E-2</v>
      </c>
      <c r="D24" s="61"/>
      <c r="E24" s="61"/>
      <c r="F24" s="61"/>
      <c r="G24" s="61"/>
      <c r="H24" s="61"/>
    </row>
    <row r="32" spans="1:8" ht="15" x14ac:dyDescent="0.25">
      <c r="A32"/>
    </row>
  </sheetData>
  <mergeCells count="5">
    <mergeCell ref="A5:H5"/>
    <mergeCell ref="A6:B7"/>
    <mergeCell ref="A20:H20"/>
    <mergeCell ref="D6:H6"/>
    <mergeCell ref="A8:H8"/>
  </mergeCells>
  <hyperlinks>
    <hyperlink ref="A1" location="Forside!A1" display="Tilbage til forside" xr:uid="{543B6F28-609D-4C61-AFEE-E5F9339707D2}"/>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94306-7EC5-4A15-9CCF-253C15980018}">
  <dimension ref="A1:C13"/>
  <sheetViews>
    <sheetView zoomScaleNormal="100" workbookViewId="0"/>
  </sheetViews>
  <sheetFormatPr defaultRowHeight="14.25" x14ac:dyDescent="0.2"/>
  <cols>
    <col min="1" max="1" width="9.140625" style="19"/>
    <col min="2" max="2" width="94.85546875" style="19" customWidth="1"/>
    <col min="3" max="3" width="96.5703125" style="97" customWidth="1"/>
    <col min="4" max="16384" width="9.140625" style="19"/>
  </cols>
  <sheetData>
    <row r="1" spans="1:3" s="21" customFormat="1" ht="15" x14ac:dyDescent="0.25">
      <c r="A1" s="95" t="s">
        <v>1069</v>
      </c>
    </row>
    <row r="2" spans="1:3" s="21" customFormat="1" ht="15" x14ac:dyDescent="0.25">
      <c r="A2" s="95"/>
    </row>
    <row r="3" spans="1:3" s="21" customFormat="1" ht="15" x14ac:dyDescent="0.25">
      <c r="A3" s="95"/>
    </row>
    <row r="4" spans="1:3" s="21" customFormat="1" ht="15" x14ac:dyDescent="0.25">
      <c r="A4" s="95"/>
    </row>
    <row r="5" spans="1:3" ht="25.5" customHeight="1" x14ac:dyDescent="0.2">
      <c r="A5" s="256" t="s">
        <v>754</v>
      </c>
      <c r="B5" s="257"/>
      <c r="C5" s="258"/>
    </row>
    <row r="6" spans="1:3" x14ac:dyDescent="0.2">
      <c r="A6" s="265"/>
      <c r="B6" s="266"/>
      <c r="C6" s="40" t="s">
        <v>635</v>
      </c>
    </row>
    <row r="7" spans="1:3" ht="21" x14ac:dyDescent="0.2">
      <c r="A7" s="15" t="s">
        <v>621</v>
      </c>
      <c r="B7" s="16" t="s">
        <v>628</v>
      </c>
      <c r="C7" s="16" t="s">
        <v>1480</v>
      </c>
    </row>
    <row r="8" spans="1:3" ht="21" x14ac:dyDescent="0.2">
      <c r="A8" s="15" t="s">
        <v>622</v>
      </c>
      <c r="B8" s="16" t="s">
        <v>629</v>
      </c>
      <c r="C8" s="16" t="s">
        <v>1312</v>
      </c>
    </row>
    <row r="9" spans="1:3" ht="21" x14ac:dyDescent="0.2">
      <c r="A9" s="15" t="s">
        <v>623</v>
      </c>
      <c r="B9" s="16" t="s">
        <v>630</v>
      </c>
      <c r="C9" s="16" t="s">
        <v>1313</v>
      </c>
    </row>
    <row r="10" spans="1:3" ht="73.5" x14ac:dyDescent="0.2">
      <c r="A10" s="15" t="s">
        <v>624</v>
      </c>
      <c r="B10" s="16" t="s">
        <v>631</v>
      </c>
      <c r="C10" s="42" t="s">
        <v>1449</v>
      </c>
    </row>
    <row r="11" spans="1:3" x14ac:dyDescent="0.2">
      <c r="A11" s="15" t="s">
        <v>625</v>
      </c>
      <c r="B11" s="16" t="s">
        <v>632</v>
      </c>
      <c r="C11" s="42" t="s">
        <v>1114</v>
      </c>
    </row>
    <row r="12" spans="1:3" ht="73.5" x14ac:dyDescent="0.2">
      <c r="A12" s="15" t="s">
        <v>626</v>
      </c>
      <c r="B12" s="16" t="s">
        <v>633</v>
      </c>
      <c r="C12" s="42" t="s">
        <v>1453</v>
      </c>
    </row>
    <row r="13" spans="1:3" ht="21" x14ac:dyDescent="0.2">
      <c r="A13" s="15" t="s">
        <v>627</v>
      </c>
      <c r="B13" s="16" t="s">
        <v>634</v>
      </c>
      <c r="C13" s="16" t="s">
        <v>1314</v>
      </c>
    </row>
  </sheetData>
  <mergeCells count="2">
    <mergeCell ref="A6:B6"/>
    <mergeCell ref="A5:C5"/>
  </mergeCells>
  <hyperlinks>
    <hyperlink ref="A1" location="Forside!A1" display="Tilbage til forside" xr:uid="{9B29A9A0-0D01-4908-AE81-29AD6FC5EA98}"/>
  </hyperlinks>
  <pageMargins left="0.7" right="0.7" top="0.75" bottom="0.75" header="0.3" footer="0.3"/>
  <pageSetup paperSize="9" orientation="portrait"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22B00-EBB7-4AA9-8408-6EC9D1049F60}">
  <dimension ref="A1:E43"/>
  <sheetViews>
    <sheetView zoomScaleNormal="100" workbookViewId="0"/>
  </sheetViews>
  <sheetFormatPr defaultRowHeight="14.25" x14ac:dyDescent="0.2"/>
  <cols>
    <col min="1" max="1" width="9.140625" style="19"/>
    <col min="2" max="2" width="124.5703125" style="19" customWidth="1"/>
    <col min="3" max="5" width="19.42578125" style="19" customWidth="1"/>
    <col min="6" max="16384" width="9.140625" style="19"/>
  </cols>
  <sheetData>
    <row r="1" spans="1:5" s="21" customFormat="1" ht="15" x14ac:dyDescent="0.25">
      <c r="A1" s="95" t="s">
        <v>1069</v>
      </c>
    </row>
    <row r="2" spans="1:5" s="21" customFormat="1" ht="15" x14ac:dyDescent="0.25">
      <c r="A2" s="95"/>
    </row>
    <row r="3" spans="1:5" s="21" customFormat="1" ht="15" x14ac:dyDescent="0.25">
      <c r="A3" s="95"/>
    </row>
    <row r="4" spans="1:5" s="21" customFormat="1" ht="15" x14ac:dyDescent="0.25">
      <c r="A4" s="95"/>
    </row>
    <row r="5" spans="1:5" ht="26.25" customHeight="1" x14ac:dyDescent="0.2">
      <c r="A5" s="256" t="s">
        <v>1592</v>
      </c>
      <c r="B5" s="257"/>
      <c r="C5" s="257"/>
      <c r="D5" s="257"/>
      <c r="E5" s="258"/>
    </row>
    <row r="6" spans="1:5" ht="52.5" x14ac:dyDescent="0.2">
      <c r="A6" s="361" t="s">
        <v>224</v>
      </c>
      <c r="B6" s="362"/>
      <c r="C6" s="57" t="s">
        <v>1571</v>
      </c>
      <c r="D6" s="57" t="s">
        <v>1584</v>
      </c>
      <c r="E6" s="57" t="s">
        <v>1594</v>
      </c>
    </row>
    <row r="7" spans="1:5" ht="15" customHeight="1" x14ac:dyDescent="0.2">
      <c r="A7" s="345" t="s">
        <v>1593</v>
      </c>
      <c r="B7" s="252"/>
      <c r="C7" s="252"/>
      <c r="D7" s="252"/>
      <c r="E7" s="339"/>
    </row>
    <row r="8" spans="1:5" x14ac:dyDescent="0.2">
      <c r="A8" s="15">
        <v>1</v>
      </c>
      <c r="B8" s="16" t="s">
        <v>131</v>
      </c>
      <c r="C8" s="235">
        <v>2642147</v>
      </c>
      <c r="D8" s="235" t="s">
        <v>1650</v>
      </c>
      <c r="E8" s="235" t="s">
        <v>1650</v>
      </c>
    </row>
    <row r="9" spans="1:5" x14ac:dyDescent="0.2">
      <c r="A9" s="15">
        <v>2</v>
      </c>
      <c r="B9" s="16" t="s">
        <v>1595</v>
      </c>
      <c r="C9" s="235" t="s">
        <v>1650</v>
      </c>
      <c r="D9" s="235" t="s">
        <v>1650</v>
      </c>
      <c r="E9" s="235" t="s">
        <v>1650</v>
      </c>
    </row>
    <row r="10" spans="1:5" x14ac:dyDescent="0.2">
      <c r="A10" s="15">
        <v>6</v>
      </c>
      <c r="B10" s="16" t="s">
        <v>1596</v>
      </c>
      <c r="C10" s="235">
        <v>100000</v>
      </c>
      <c r="D10" s="235" t="s">
        <v>1650</v>
      </c>
      <c r="E10" s="235" t="s">
        <v>1650</v>
      </c>
    </row>
    <row r="11" spans="1:5" x14ac:dyDescent="0.2">
      <c r="A11" s="15">
        <v>11</v>
      </c>
      <c r="B11" s="16" t="s">
        <v>1597</v>
      </c>
      <c r="C11" s="235">
        <v>2742147</v>
      </c>
      <c r="D11" s="235" t="s">
        <v>1650</v>
      </c>
      <c r="E11" s="235" t="s">
        <v>1650</v>
      </c>
    </row>
    <row r="12" spans="1:5" ht="15" customHeight="1" x14ac:dyDescent="0.2">
      <c r="A12" s="345" t="s">
        <v>1598</v>
      </c>
      <c r="B12" s="252"/>
      <c r="C12" s="252"/>
      <c r="D12" s="252"/>
      <c r="E12" s="339"/>
    </row>
    <row r="13" spans="1:5" ht="21" x14ac:dyDescent="0.2">
      <c r="A13" s="15">
        <v>12</v>
      </c>
      <c r="B13" s="16" t="s">
        <v>1599</v>
      </c>
      <c r="C13" s="235">
        <v>799508</v>
      </c>
      <c r="D13" s="235" t="s">
        <v>1650</v>
      </c>
      <c r="E13" s="235" t="s">
        <v>1650</v>
      </c>
    </row>
    <row r="14" spans="1:5" ht="21" x14ac:dyDescent="0.2">
      <c r="A14" s="15" t="s">
        <v>1600</v>
      </c>
      <c r="B14" s="16" t="s">
        <v>1601</v>
      </c>
      <c r="C14" s="235" t="s">
        <v>1650</v>
      </c>
      <c r="D14" s="235" t="s">
        <v>1650</v>
      </c>
      <c r="E14" s="235" t="s">
        <v>1650</v>
      </c>
    </row>
    <row r="15" spans="1:5" ht="21" x14ac:dyDescent="0.2">
      <c r="A15" s="15" t="s">
        <v>1602</v>
      </c>
      <c r="B15" s="16" t="s">
        <v>1603</v>
      </c>
      <c r="C15" s="235" t="s">
        <v>1650</v>
      </c>
      <c r="D15" s="235" t="s">
        <v>1650</v>
      </c>
      <c r="E15" s="235" t="s">
        <v>1650</v>
      </c>
    </row>
    <row r="16" spans="1:5" x14ac:dyDescent="0.2">
      <c r="A16" s="15" t="s">
        <v>1604</v>
      </c>
      <c r="B16" s="16" t="s">
        <v>1605</v>
      </c>
      <c r="C16" s="235" t="s">
        <v>1650</v>
      </c>
      <c r="D16" s="235" t="s">
        <v>1650</v>
      </c>
      <c r="E16" s="235" t="s">
        <v>1650</v>
      </c>
    </row>
    <row r="17" spans="1:5" x14ac:dyDescent="0.2">
      <c r="A17" s="15">
        <v>13</v>
      </c>
      <c r="B17" s="16" t="s">
        <v>1606</v>
      </c>
      <c r="C17" s="235" t="s">
        <v>1650</v>
      </c>
      <c r="D17" s="235" t="s">
        <v>1650</v>
      </c>
      <c r="E17" s="235" t="s">
        <v>1650</v>
      </c>
    </row>
    <row r="18" spans="1:5" x14ac:dyDescent="0.2">
      <c r="A18" s="15" t="s">
        <v>970</v>
      </c>
      <c r="B18" s="16" t="s">
        <v>1607</v>
      </c>
      <c r="C18" s="235" t="s">
        <v>1650</v>
      </c>
      <c r="D18" s="235" t="s">
        <v>1650</v>
      </c>
      <c r="E18" s="235" t="s">
        <v>1650</v>
      </c>
    </row>
    <row r="19" spans="1:5" x14ac:dyDescent="0.2">
      <c r="A19" s="15">
        <v>14</v>
      </c>
      <c r="B19" s="16" t="s">
        <v>1608</v>
      </c>
      <c r="C19" s="235" t="s">
        <v>1650</v>
      </c>
      <c r="D19" s="235" t="s">
        <v>1650</v>
      </c>
      <c r="E19" s="235" t="s">
        <v>1650</v>
      </c>
    </row>
    <row r="20" spans="1:5" x14ac:dyDescent="0.2">
      <c r="A20" s="15">
        <v>17</v>
      </c>
      <c r="B20" s="16" t="s">
        <v>1609</v>
      </c>
      <c r="C20" s="235">
        <v>799508</v>
      </c>
      <c r="D20" s="235" t="s">
        <v>1650</v>
      </c>
      <c r="E20" s="235" t="s">
        <v>1650</v>
      </c>
    </row>
    <row r="21" spans="1:5" s="44" customFormat="1" x14ac:dyDescent="0.2">
      <c r="A21" s="43" t="s">
        <v>472</v>
      </c>
      <c r="B21" s="37" t="s">
        <v>1610</v>
      </c>
      <c r="C21" s="237" t="s">
        <v>1650</v>
      </c>
      <c r="D21" s="237" t="s">
        <v>1650</v>
      </c>
      <c r="E21" s="237" t="s">
        <v>1650</v>
      </c>
    </row>
    <row r="22" spans="1:5" x14ac:dyDescent="0.2">
      <c r="A22" s="345" t="s">
        <v>1611</v>
      </c>
      <c r="B22" s="252"/>
      <c r="C22" s="252"/>
      <c r="D22" s="252"/>
      <c r="E22" s="339"/>
    </row>
    <row r="23" spans="1:5" x14ac:dyDescent="0.2">
      <c r="A23" s="15">
        <v>18</v>
      </c>
      <c r="B23" s="16" t="s">
        <v>1612</v>
      </c>
      <c r="C23" s="235">
        <v>3541654</v>
      </c>
      <c r="D23" s="235" t="s">
        <v>1650</v>
      </c>
      <c r="E23" s="235" t="s">
        <v>1650</v>
      </c>
    </row>
    <row r="24" spans="1:5" x14ac:dyDescent="0.2">
      <c r="A24" s="15">
        <v>19</v>
      </c>
      <c r="B24" s="16" t="s">
        <v>1613</v>
      </c>
      <c r="C24" s="241"/>
      <c r="D24" s="235" t="s">
        <v>1650</v>
      </c>
      <c r="E24" s="241"/>
    </row>
    <row r="25" spans="1:5" x14ac:dyDescent="0.2">
      <c r="A25" s="15">
        <v>20</v>
      </c>
      <c r="B25" s="16" t="s">
        <v>1614</v>
      </c>
      <c r="C25" s="241"/>
      <c r="D25" s="235" t="s">
        <v>1650</v>
      </c>
      <c r="E25" s="241"/>
    </row>
    <row r="26" spans="1:5" x14ac:dyDescent="0.2">
      <c r="A26" s="15">
        <v>22</v>
      </c>
      <c r="B26" s="16" t="s">
        <v>1615</v>
      </c>
      <c r="C26" s="235">
        <v>3541654</v>
      </c>
      <c r="D26" s="235"/>
      <c r="E26" s="235" t="s">
        <v>1650</v>
      </c>
    </row>
    <row r="27" spans="1:5" s="44" customFormat="1" x14ac:dyDescent="0.2">
      <c r="A27" s="43" t="s">
        <v>481</v>
      </c>
      <c r="B27" s="37" t="s">
        <v>1616</v>
      </c>
      <c r="C27" s="237">
        <v>3541654</v>
      </c>
      <c r="D27" s="241"/>
      <c r="E27" s="241"/>
    </row>
    <row r="28" spans="1:5" x14ac:dyDescent="0.2">
      <c r="A28" s="345" t="s">
        <v>1617</v>
      </c>
      <c r="B28" s="252"/>
      <c r="C28" s="252"/>
      <c r="D28" s="252"/>
      <c r="E28" s="339"/>
    </row>
    <row r="29" spans="1:5" x14ac:dyDescent="0.2">
      <c r="A29" s="15">
        <v>23</v>
      </c>
      <c r="B29" s="16" t="s">
        <v>1618</v>
      </c>
      <c r="C29" s="235">
        <v>13294123</v>
      </c>
      <c r="D29" s="235" t="s">
        <v>1650</v>
      </c>
      <c r="E29" s="235" t="s">
        <v>1650</v>
      </c>
    </row>
    <row r="30" spans="1:5" x14ac:dyDescent="0.2">
      <c r="A30" s="15">
        <v>24</v>
      </c>
      <c r="B30" s="16" t="s">
        <v>1619</v>
      </c>
      <c r="C30" s="235">
        <v>36282602</v>
      </c>
      <c r="D30" s="235" t="s">
        <v>1650</v>
      </c>
      <c r="E30" s="235" t="s">
        <v>1650</v>
      </c>
    </row>
    <row r="31" spans="1:5" x14ac:dyDescent="0.2">
      <c r="A31" s="345" t="s">
        <v>1620</v>
      </c>
      <c r="B31" s="252"/>
      <c r="C31" s="252"/>
      <c r="D31" s="252"/>
      <c r="E31" s="339"/>
    </row>
    <row r="32" spans="1:5" x14ac:dyDescent="0.2">
      <c r="A32" s="15">
        <v>25</v>
      </c>
      <c r="B32" s="16" t="s">
        <v>1579</v>
      </c>
      <c r="C32" s="243">
        <v>0.26640000000000003</v>
      </c>
      <c r="D32" s="243" t="s">
        <v>1650</v>
      </c>
      <c r="E32" s="243" t="s">
        <v>1650</v>
      </c>
    </row>
    <row r="33" spans="1:5" s="44" customFormat="1" x14ac:dyDescent="0.2">
      <c r="A33" s="43" t="s">
        <v>1155</v>
      </c>
      <c r="B33" s="37" t="s">
        <v>1621</v>
      </c>
      <c r="C33" s="243">
        <v>0.26640000000000003</v>
      </c>
      <c r="D33" s="244"/>
      <c r="E33" s="244"/>
    </row>
    <row r="34" spans="1:5" x14ac:dyDescent="0.2">
      <c r="A34" s="15">
        <v>26</v>
      </c>
      <c r="B34" s="16" t="s">
        <v>1580</v>
      </c>
      <c r="C34" s="243">
        <v>9.7600000000000006E-2</v>
      </c>
      <c r="D34" s="243" t="s">
        <v>1650</v>
      </c>
      <c r="E34" s="243" t="s">
        <v>1650</v>
      </c>
    </row>
    <row r="35" spans="1:5" s="44" customFormat="1" x14ac:dyDescent="0.2">
      <c r="A35" s="43" t="s">
        <v>508</v>
      </c>
      <c r="B35" s="37" t="s">
        <v>1621</v>
      </c>
      <c r="C35" s="243">
        <v>9.7600000000000006E-2</v>
      </c>
      <c r="D35" s="244"/>
      <c r="E35" s="244"/>
    </row>
    <row r="36" spans="1:5" x14ac:dyDescent="0.2">
      <c r="A36" s="15">
        <v>27</v>
      </c>
      <c r="B36" s="16" t="s">
        <v>1622</v>
      </c>
      <c r="C36" s="243">
        <v>0.25890000000000002</v>
      </c>
      <c r="D36" s="243" t="s">
        <v>1650</v>
      </c>
      <c r="E36" s="244"/>
    </row>
    <row r="37" spans="1:5" x14ac:dyDescent="0.2">
      <c r="A37" s="15">
        <v>28</v>
      </c>
      <c r="B37" s="16" t="s">
        <v>1623</v>
      </c>
      <c r="C37" s="244"/>
      <c r="D37" s="243" t="s">
        <v>1650</v>
      </c>
      <c r="E37" s="244"/>
    </row>
    <row r="38" spans="1:5" s="44" customFormat="1" x14ac:dyDescent="0.2">
      <c r="A38" s="43">
        <v>29</v>
      </c>
      <c r="B38" s="37" t="s">
        <v>1624</v>
      </c>
      <c r="C38" s="244"/>
      <c r="D38" s="243" t="s">
        <v>1650</v>
      </c>
      <c r="E38" s="244"/>
    </row>
    <row r="39" spans="1:5" s="44" customFormat="1" x14ac:dyDescent="0.2">
      <c r="A39" s="43">
        <v>30</v>
      </c>
      <c r="B39" s="37" t="s">
        <v>1625</v>
      </c>
      <c r="C39" s="244"/>
      <c r="D39" s="243" t="s">
        <v>1650</v>
      </c>
      <c r="E39" s="244"/>
    </row>
    <row r="40" spans="1:5" s="44" customFormat="1" x14ac:dyDescent="0.2">
      <c r="A40" s="43">
        <v>31</v>
      </c>
      <c r="B40" s="37" t="s">
        <v>1626</v>
      </c>
      <c r="C40" s="244"/>
      <c r="D40" s="243" t="s">
        <v>1650</v>
      </c>
      <c r="E40" s="244"/>
    </row>
    <row r="41" spans="1:5" x14ac:dyDescent="0.2">
      <c r="A41" s="15" t="s">
        <v>1627</v>
      </c>
      <c r="B41" s="16" t="s">
        <v>1628</v>
      </c>
      <c r="C41" s="244"/>
      <c r="D41" s="243" t="s">
        <v>1650</v>
      </c>
      <c r="E41" s="244"/>
    </row>
    <row r="42" spans="1:5" x14ac:dyDescent="0.2">
      <c r="A42" s="345" t="s">
        <v>1629</v>
      </c>
      <c r="B42" s="252"/>
      <c r="C42" s="252"/>
      <c r="D42" s="252"/>
      <c r="E42" s="339"/>
    </row>
    <row r="43" spans="1:5" x14ac:dyDescent="0.2">
      <c r="A43" s="15" t="s">
        <v>1630</v>
      </c>
      <c r="B43" s="16" t="s">
        <v>1631</v>
      </c>
      <c r="C43" s="242"/>
      <c r="D43" s="236" t="s">
        <v>1650</v>
      </c>
      <c r="E43" s="242"/>
    </row>
  </sheetData>
  <mergeCells count="8">
    <mergeCell ref="A28:E28"/>
    <mergeCell ref="A31:E31"/>
    <mergeCell ref="A42:E42"/>
    <mergeCell ref="A5:E5"/>
    <mergeCell ref="A6:B6"/>
    <mergeCell ref="A7:E7"/>
    <mergeCell ref="A12:E12"/>
    <mergeCell ref="A22:E22"/>
  </mergeCells>
  <hyperlinks>
    <hyperlink ref="A1" location="Forside!A1" display="Tilbage til forside" xr:uid="{094056B3-86CC-491E-9F69-AB224FDC0489}"/>
  </hyperlinks>
  <pageMargins left="0.7" right="0.7" top="0.75" bottom="0.75" header="0.3" footer="0.3"/>
  <ignoredErrors>
    <ignoredError sqref="A12:E12 A42:E42 A34:B34 A33:B33 A36:B36 A35:B35 A39:B41 A37:B38 A43:B43 A32:B32 A8:B8 A9:B9 A10:B10 A11:B11 A22:E22 A13:B13 A14:B14 A15:B15 A16:B16 A17:B17 A18:B18 A19:B19 A20:B20 A21:B21 A28:E28 A23:B23 A24:C24 E24 A25:C25 E25 A26:B26 D26 A27:B27 D27:E27 A31:E31 A29:B29 A30:B30" unlockedFormula="1"/>
  </ignoredErrors>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508DB-2092-422B-9306-8315270AD58B}">
  <dimension ref="A1:F15"/>
  <sheetViews>
    <sheetView zoomScaleNormal="100" workbookViewId="0"/>
  </sheetViews>
  <sheetFormatPr defaultRowHeight="14.25" x14ac:dyDescent="0.2"/>
  <cols>
    <col min="1" max="1" width="9.140625" style="19"/>
    <col min="2" max="2" width="64.85546875" style="19" customWidth="1"/>
    <col min="3" max="6" width="19.42578125" style="19" customWidth="1"/>
    <col min="7" max="16384" width="9.140625" style="19"/>
  </cols>
  <sheetData>
    <row r="1" spans="1:6" s="21" customFormat="1" ht="15" x14ac:dyDescent="0.25">
      <c r="A1" s="95" t="s">
        <v>1069</v>
      </c>
      <c r="D1" s="41"/>
    </row>
    <row r="2" spans="1:6" s="21" customFormat="1" ht="15" x14ac:dyDescent="0.25">
      <c r="A2" s="95"/>
    </row>
    <row r="3" spans="1:6" s="21" customFormat="1" ht="15" x14ac:dyDescent="0.25">
      <c r="A3" s="95"/>
    </row>
    <row r="4" spans="1:6" s="21" customFormat="1" ht="15" x14ac:dyDescent="0.25">
      <c r="A4" s="95"/>
    </row>
    <row r="5" spans="1:6" ht="26.25" customHeight="1" x14ac:dyDescent="0.2">
      <c r="A5" s="256" t="s">
        <v>1641</v>
      </c>
      <c r="B5" s="257"/>
      <c r="C5" s="257"/>
      <c r="D5" s="257"/>
      <c r="E5" s="257"/>
      <c r="F5" s="258"/>
    </row>
    <row r="6" spans="1:6" ht="14.25" customHeight="1" x14ac:dyDescent="0.2">
      <c r="A6" s="261" t="s">
        <v>224</v>
      </c>
      <c r="B6" s="262"/>
      <c r="C6" s="274" t="s">
        <v>1632</v>
      </c>
      <c r="D6" s="274"/>
      <c r="E6" s="274"/>
      <c r="F6" s="318" t="s">
        <v>1649</v>
      </c>
    </row>
    <row r="7" spans="1:6" x14ac:dyDescent="0.2">
      <c r="A7" s="361"/>
      <c r="B7" s="362"/>
      <c r="C7" s="45">
        <v>1</v>
      </c>
      <c r="D7" s="45">
        <v>2</v>
      </c>
      <c r="E7" s="229">
        <v>3</v>
      </c>
      <c r="F7" s="363"/>
    </row>
    <row r="8" spans="1:6" x14ac:dyDescent="0.2">
      <c r="A8" s="361"/>
      <c r="B8" s="362"/>
      <c r="C8" s="45" t="s">
        <v>1633</v>
      </c>
      <c r="D8" s="45"/>
      <c r="E8" s="45" t="s">
        <v>1634</v>
      </c>
      <c r="F8" s="363"/>
    </row>
    <row r="9" spans="1:6" x14ac:dyDescent="0.2">
      <c r="A9" s="15">
        <v>1</v>
      </c>
      <c r="B9" s="16" t="s">
        <v>1635</v>
      </c>
      <c r="C9" s="234" t="s">
        <v>297</v>
      </c>
      <c r="D9" s="234" t="s">
        <v>1673</v>
      </c>
      <c r="E9" s="234" t="s">
        <v>1674</v>
      </c>
      <c r="F9" s="49"/>
    </row>
    <row r="10" spans="1:6" ht="21" x14ac:dyDescent="0.2">
      <c r="A10" s="15">
        <v>5</v>
      </c>
      <c r="B10" s="16" t="s">
        <v>1642</v>
      </c>
      <c r="C10" s="245">
        <v>2642147</v>
      </c>
      <c r="D10" s="245">
        <v>100000</v>
      </c>
      <c r="E10" s="245">
        <v>799508</v>
      </c>
      <c r="F10" s="245">
        <v>3541655</v>
      </c>
    </row>
    <row r="11" spans="1:6" s="44" customFormat="1" x14ac:dyDescent="0.2">
      <c r="A11" s="43">
        <v>6</v>
      </c>
      <c r="B11" s="37" t="s">
        <v>1636</v>
      </c>
      <c r="C11" s="245" t="s">
        <v>1650</v>
      </c>
      <c r="D11" s="245" t="s">
        <v>1650</v>
      </c>
      <c r="E11" s="245" t="s">
        <v>1650</v>
      </c>
      <c r="F11" s="245" t="s">
        <v>1650</v>
      </c>
    </row>
    <row r="12" spans="1:6" s="44" customFormat="1" x14ac:dyDescent="0.2">
      <c r="A12" s="43">
        <v>7</v>
      </c>
      <c r="B12" s="37" t="s">
        <v>1637</v>
      </c>
      <c r="C12" s="245" t="s">
        <v>1650</v>
      </c>
      <c r="D12" s="245" t="s">
        <v>1650</v>
      </c>
      <c r="E12" s="245">
        <v>799508</v>
      </c>
      <c r="F12" s="245">
        <v>799508</v>
      </c>
    </row>
    <row r="13" spans="1:6" s="44" customFormat="1" x14ac:dyDescent="0.2">
      <c r="A13" s="43">
        <v>8</v>
      </c>
      <c r="B13" s="37" t="s">
        <v>1638</v>
      </c>
      <c r="C13" s="245" t="s">
        <v>1650</v>
      </c>
      <c r="D13" s="245">
        <v>100000</v>
      </c>
      <c r="E13" s="245" t="s">
        <v>1650</v>
      </c>
      <c r="F13" s="245">
        <v>100000</v>
      </c>
    </row>
    <row r="14" spans="1:6" s="44" customFormat="1" x14ac:dyDescent="0.2">
      <c r="A14" s="43">
        <v>9</v>
      </c>
      <c r="B14" s="37" t="s">
        <v>1639</v>
      </c>
      <c r="C14" s="245" t="s">
        <v>1650</v>
      </c>
      <c r="D14" s="245" t="s">
        <v>1650</v>
      </c>
      <c r="E14" s="245" t="s">
        <v>1650</v>
      </c>
      <c r="F14" s="245" t="s">
        <v>1650</v>
      </c>
    </row>
    <row r="15" spans="1:6" s="44" customFormat="1" x14ac:dyDescent="0.2">
      <c r="A15" s="43">
        <v>10</v>
      </c>
      <c r="B15" s="37" t="s">
        <v>1640</v>
      </c>
      <c r="C15" s="245">
        <v>2642147</v>
      </c>
      <c r="D15" s="245" t="s">
        <v>1650</v>
      </c>
      <c r="E15" s="245" t="s">
        <v>1650</v>
      </c>
      <c r="F15" s="245">
        <v>2642147</v>
      </c>
    </row>
  </sheetData>
  <mergeCells count="4">
    <mergeCell ref="A5:F5"/>
    <mergeCell ref="A6:B8"/>
    <mergeCell ref="C6:E6"/>
    <mergeCell ref="F6:F8"/>
  </mergeCells>
  <hyperlinks>
    <hyperlink ref="A1" location="Forside!A1" display="Tilbage til forside" xr:uid="{D5B2ABE0-4A1D-4373-9009-E048A08DAFF4}"/>
  </hyperlinks>
  <pageMargins left="0.7" right="0.7" top="0.75" bottom="0.75" header="0.3" footer="0.3"/>
  <ignoredErrors>
    <ignoredError sqref="F9" unlockedFormula="1"/>
  </ignoredErrors>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Q104"/>
  <sheetViews>
    <sheetView topLeftCell="A63" workbookViewId="0">
      <selection activeCell="B59" sqref="B59:B103"/>
    </sheetView>
  </sheetViews>
  <sheetFormatPr defaultRowHeight="15" x14ac:dyDescent="0.25"/>
  <cols>
    <col min="3" max="3" width="26.28515625" bestFit="1" customWidth="1"/>
    <col min="4" max="4" width="14.85546875" bestFit="1" customWidth="1"/>
    <col min="5" max="5" width="15.85546875" bestFit="1" customWidth="1"/>
    <col min="6" max="6" width="14.85546875" bestFit="1" customWidth="1"/>
    <col min="10" max="10" width="13.28515625" bestFit="1" customWidth="1"/>
    <col min="11" max="11" width="12.140625" bestFit="1" customWidth="1"/>
    <col min="12" max="12" width="7.5703125" bestFit="1" customWidth="1"/>
    <col min="13" max="13" width="13.28515625" bestFit="1" customWidth="1"/>
  </cols>
  <sheetData>
    <row r="3" spans="2:17" x14ac:dyDescent="0.25">
      <c r="B3" s="366" t="s">
        <v>1</v>
      </c>
      <c r="C3" s="368" t="s">
        <v>2</v>
      </c>
      <c r="D3" s="370" t="s">
        <v>3</v>
      </c>
      <c r="E3" s="370"/>
      <c r="F3" s="370" t="s">
        <v>4</v>
      </c>
      <c r="G3" s="370"/>
      <c r="H3" s="371" t="s">
        <v>5</v>
      </c>
      <c r="I3" s="371"/>
      <c r="J3" s="371" t="s">
        <v>6</v>
      </c>
      <c r="K3" s="371"/>
      <c r="L3" s="371"/>
      <c r="M3" s="371"/>
      <c r="N3" s="372" t="s">
        <v>7</v>
      </c>
      <c r="O3" s="364" t="s">
        <v>8</v>
      </c>
    </row>
    <row r="4" spans="2:17" ht="210" x14ac:dyDescent="0.25">
      <c r="B4" s="367"/>
      <c r="C4" s="369"/>
      <c r="D4" s="3" t="s">
        <v>9</v>
      </c>
      <c r="E4" s="3" t="s">
        <v>10</v>
      </c>
      <c r="F4" s="3" t="s">
        <v>11</v>
      </c>
      <c r="G4" s="3" t="s">
        <v>12</v>
      </c>
      <c r="H4" s="3" t="s">
        <v>9</v>
      </c>
      <c r="I4" s="3" t="s">
        <v>10</v>
      </c>
      <c r="J4" s="4" t="s">
        <v>13</v>
      </c>
      <c r="K4" s="4" t="s">
        <v>14</v>
      </c>
      <c r="L4" s="4" t="s">
        <v>15</v>
      </c>
      <c r="M4" s="3" t="s">
        <v>16</v>
      </c>
      <c r="N4" s="373"/>
      <c r="O4" s="365"/>
    </row>
    <row r="5" spans="2:17" x14ac:dyDescent="0.25">
      <c r="B5" s="2"/>
      <c r="C5" s="1"/>
      <c r="D5" s="5" t="s">
        <v>17</v>
      </c>
      <c r="E5" s="5" t="s">
        <v>18</v>
      </c>
      <c r="F5" s="5" t="s">
        <v>19</v>
      </c>
      <c r="G5" s="5" t="s">
        <v>20</v>
      </c>
      <c r="H5" s="5" t="s">
        <v>21</v>
      </c>
      <c r="I5" s="5" t="s">
        <v>22</v>
      </c>
      <c r="J5" s="5" t="s">
        <v>23</v>
      </c>
      <c r="K5" s="5" t="s">
        <v>24</v>
      </c>
      <c r="L5" s="5" t="s">
        <v>25</v>
      </c>
      <c r="M5" s="5" t="s">
        <v>26</v>
      </c>
      <c r="N5" s="6" t="s">
        <v>27</v>
      </c>
      <c r="O5" s="6" t="s">
        <v>28</v>
      </c>
    </row>
    <row r="6" spans="2:17" x14ac:dyDescent="0.25">
      <c r="B6" s="7">
        <v>10</v>
      </c>
      <c r="C6" t="s">
        <v>114</v>
      </c>
      <c r="D6" s="8">
        <v>0</v>
      </c>
      <c r="E6" s="8">
        <v>230.11321000000001</v>
      </c>
      <c r="F6" s="8">
        <v>0</v>
      </c>
      <c r="G6" s="9" t="s">
        <v>0</v>
      </c>
      <c r="H6" s="9" t="s">
        <v>0</v>
      </c>
      <c r="I6" s="9" t="s">
        <v>0</v>
      </c>
      <c r="J6" s="8">
        <v>5.2712399999999997</v>
      </c>
      <c r="K6" s="8">
        <v>0</v>
      </c>
      <c r="L6" s="9" t="s">
        <v>115</v>
      </c>
      <c r="M6" s="8">
        <v>5.2712399999999997</v>
      </c>
      <c r="N6" s="10">
        <v>1.0000000000000001E-5</v>
      </c>
      <c r="O6" s="11">
        <v>0</v>
      </c>
      <c r="Q6" t="b">
        <f xml:space="preserve"> 0 =D6+E6+F6</f>
        <v>0</v>
      </c>
    </row>
    <row r="7" spans="2:17" x14ac:dyDescent="0.25">
      <c r="B7" s="7">
        <v>11</v>
      </c>
      <c r="C7" t="s">
        <v>29</v>
      </c>
      <c r="D7" s="8">
        <v>0</v>
      </c>
      <c r="E7" s="8">
        <v>54.488399999999999</v>
      </c>
      <c r="F7" s="8">
        <v>0</v>
      </c>
      <c r="G7" s="9" t="s">
        <v>0</v>
      </c>
      <c r="H7" s="9" t="s">
        <v>0</v>
      </c>
      <c r="I7" s="9" t="s">
        <v>0</v>
      </c>
      <c r="J7" s="8">
        <v>1.84134</v>
      </c>
      <c r="K7" s="8">
        <v>0</v>
      </c>
      <c r="L7" s="9" t="s">
        <v>115</v>
      </c>
      <c r="M7" s="8">
        <v>1.84134</v>
      </c>
      <c r="N7" s="10">
        <v>3.0000000000000001E-6</v>
      </c>
      <c r="O7" s="11">
        <v>0</v>
      </c>
      <c r="Q7" t="b">
        <f t="shared" ref="Q7:Q56" si="0" xml:space="preserve"> 0 =D7+E7+F7</f>
        <v>0</v>
      </c>
    </row>
    <row r="8" spans="2:17" x14ac:dyDescent="0.25">
      <c r="B8" s="7">
        <v>12</v>
      </c>
      <c r="C8" t="s">
        <v>30</v>
      </c>
      <c r="D8" s="8">
        <v>0</v>
      </c>
      <c r="E8" s="8">
        <v>50.019840000000002</v>
      </c>
      <c r="F8" s="8">
        <v>0</v>
      </c>
      <c r="G8" s="9" t="s">
        <v>0</v>
      </c>
      <c r="H8" s="9" t="s">
        <v>0</v>
      </c>
      <c r="I8" s="9" t="s">
        <v>0</v>
      </c>
      <c r="J8" s="8">
        <v>1.30674</v>
      </c>
      <c r="K8" s="8">
        <v>0</v>
      </c>
      <c r="L8" s="9" t="s">
        <v>115</v>
      </c>
      <c r="M8" s="8">
        <v>1.30674</v>
      </c>
      <c r="N8" s="10">
        <v>1.9999999999999999E-6</v>
      </c>
      <c r="O8" s="11">
        <v>0</v>
      </c>
      <c r="Q8" t="b">
        <f t="shared" si="0"/>
        <v>0</v>
      </c>
    </row>
    <row r="9" spans="2:17" x14ac:dyDescent="0.25">
      <c r="B9" s="7">
        <v>13</v>
      </c>
      <c r="C9" t="s">
        <v>31</v>
      </c>
      <c r="D9" s="8">
        <v>0</v>
      </c>
      <c r="E9" s="8">
        <v>5387.4283400000004</v>
      </c>
      <c r="F9" s="8">
        <v>0.26712000000000002</v>
      </c>
      <c r="G9" s="9" t="s">
        <v>0</v>
      </c>
      <c r="H9" s="9" t="s">
        <v>0</v>
      </c>
      <c r="I9" s="9" t="s">
        <v>0</v>
      </c>
      <c r="J9" s="8">
        <v>80.448080000000004</v>
      </c>
      <c r="K9" s="8">
        <v>2.137E-2</v>
      </c>
      <c r="L9" s="9" t="s">
        <v>115</v>
      </c>
      <c r="M9" s="8">
        <v>80.469449999999995</v>
      </c>
      <c r="N9" s="10">
        <v>1.4999999999999999E-4</v>
      </c>
      <c r="O9" s="11">
        <v>0</v>
      </c>
      <c r="Q9" t="b">
        <f t="shared" si="0"/>
        <v>0</v>
      </c>
    </row>
    <row r="10" spans="2:17" x14ac:dyDescent="0.25">
      <c r="B10" s="7">
        <v>14</v>
      </c>
      <c r="C10" t="s">
        <v>32</v>
      </c>
      <c r="D10" s="8">
        <v>0</v>
      </c>
      <c r="E10" s="8">
        <v>44.709209999999999</v>
      </c>
      <c r="F10" s="8">
        <v>0</v>
      </c>
      <c r="G10" s="9" t="s">
        <v>0</v>
      </c>
      <c r="H10" s="9" t="s">
        <v>0</v>
      </c>
      <c r="I10" s="9" t="s">
        <v>0</v>
      </c>
      <c r="J10" s="8">
        <v>0.57838999999999996</v>
      </c>
      <c r="K10" s="8">
        <v>0</v>
      </c>
      <c r="L10" s="9" t="s">
        <v>115</v>
      </c>
      <c r="M10" s="8">
        <v>0.57838999999999996</v>
      </c>
      <c r="N10" s="10">
        <v>9.9999999999999995E-7</v>
      </c>
      <c r="O10" s="11">
        <v>0</v>
      </c>
      <c r="Q10" t="b">
        <f t="shared" si="0"/>
        <v>0</v>
      </c>
    </row>
    <row r="11" spans="2:17" x14ac:dyDescent="0.25">
      <c r="B11" s="7">
        <v>15</v>
      </c>
      <c r="C11" t="s">
        <v>123</v>
      </c>
      <c r="D11" s="8">
        <v>0</v>
      </c>
      <c r="E11" s="8">
        <v>94.796419999999998</v>
      </c>
      <c r="F11" s="8">
        <v>0</v>
      </c>
      <c r="G11" s="9" t="s">
        <v>0</v>
      </c>
      <c r="H11" s="9" t="s">
        <v>0</v>
      </c>
      <c r="I11" s="9" t="s">
        <v>0</v>
      </c>
      <c r="J11" s="8">
        <v>0.93630999999999998</v>
      </c>
      <c r="K11" s="8">
        <v>0</v>
      </c>
      <c r="L11" s="9" t="s">
        <v>115</v>
      </c>
      <c r="M11" s="8">
        <v>0.93630999999999998</v>
      </c>
      <c r="N11" s="10">
        <v>1.9999999999999999E-6</v>
      </c>
      <c r="O11" s="11">
        <v>0</v>
      </c>
      <c r="Q11" t="b">
        <f t="shared" si="0"/>
        <v>0</v>
      </c>
    </row>
    <row r="12" spans="2:17" x14ac:dyDescent="0.25">
      <c r="B12" s="7">
        <v>16</v>
      </c>
      <c r="C12" t="s">
        <v>116</v>
      </c>
      <c r="D12" s="8">
        <v>0</v>
      </c>
      <c r="E12" s="8">
        <v>27.907900000000001</v>
      </c>
      <c r="F12" s="8">
        <v>0</v>
      </c>
      <c r="G12" s="9" t="s">
        <v>0</v>
      </c>
      <c r="H12" s="9" t="s">
        <v>0</v>
      </c>
      <c r="I12" s="9" t="s">
        <v>0</v>
      </c>
      <c r="J12" s="8">
        <v>1.4520900000000001</v>
      </c>
      <c r="K12" s="8">
        <v>0</v>
      </c>
      <c r="L12" s="9" t="s">
        <v>115</v>
      </c>
      <c r="M12" s="8">
        <v>1.4520900000000001</v>
      </c>
      <c r="N12" s="10">
        <v>3.0000000000000001E-6</v>
      </c>
      <c r="O12" s="11">
        <v>0</v>
      </c>
      <c r="Q12" t="b">
        <f t="shared" si="0"/>
        <v>0</v>
      </c>
    </row>
    <row r="13" spans="2:17" x14ac:dyDescent="0.25">
      <c r="B13" s="7">
        <v>17</v>
      </c>
      <c r="C13" t="s">
        <v>33</v>
      </c>
      <c r="D13" s="8">
        <v>0</v>
      </c>
      <c r="E13" s="8">
        <v>3.3064200000000001</v>
      </c>
      <c r="F13" s="8">
        <v>0</v>
      </c>
      <c r="G13" s="9" t="s">
        <v>0</v>
      </c>
      <c r="H13" s="9" t="s">
        <v>0</v>
      </c>
      <c r="I13" s="9" t="s">
        <v>0</v>
      </c>
      <c r="J13" s="8">
        <v>0.28425</v>
      </c>
      <c r="K13" s="8">
        <v>0</v>
      </c>
      <c r="L13" s="9" t="s">
        <v>115</v>
      </c>
      <c r="M13" s="8">
        <v>0.28425</v>
      </c>
      <c r="N13" s="10">
        <v>9.9999999999999995E-7</v>
      </c>
      <c r="O13" s="11">
        <v>0</v>
      </c>
      <c r="Q13" t="b">
        <f t="shared" si="0"/>
        <v>0</v>
      </c>
    </row>
    <row r="14" spans="2:17" x14ac:dyDescent="0.25">
      <c r="B14" s="7">
        <v>18</v>
      </c>
      <c r="C14" t="s">
        <v>34</v>
      </c>
      <c r="D14" s="8">
        <v>0</v>
      </c>
      <c r="E14" s="8">
        <v>7448.1373599999997</v>
      </c>
      <c r="F14" s="8">
        <v>0</v>
      </c>
      <c r="G14" s="9" t="s">
        <v>0</v>
      </c>
      <c r="H14" s="9" t="s">
        <v>0</v>
      </c>
      <c r="I14" s="9" t="s">
        <v>0</v>
      </c>
      <c r="J14" s="8">
        <v>109.71577000000001</v>
      </c>
      <c r="K14" s="8">
        <v>0</v>
      </c>
      <c r="L14" s="9" t="s">
        <v>115</v>
      </c>
      <c r="M14" s="8">
        <v>109.71577000000001</v>
      </c>
      <c r="N14" s="10">
        <v>2.05E-4</v>
      </c>
      <c r="O14" s="11">
        <v>0</v>
      </c>
      <c r="Q14" t="b">
        <f t="shared" si="0"/>
        <v>0</v>
      </c>
    </row>
    <row r="15" spans="2:17" x14ac:dyDescent="0.25">
      <c r="B15" s="7">
        <v>19</v>
      </c>
      <c r="C15" t="s">
        <v>35</v>
      </c>
      <c r="D15" s="8">
        <v>0</v>
      </c>
      <c r="E15" s="8">
        <v>0</v>
      </c>
      <c r="F15" s="8">
        <v>34.665979999999998</v>
      </c>
      <c r="G15" s="9" t="s">
        <v>0</v>
      </c>
      <c r="H15" s="9" t="s">
        <v>0</v>
      </c>
      <c r="I15" s="9" t="s">
        <v>0</v>
      </c>
      <c r="J15" s="8">
        <v>0</v>
      </c>
      <c r="K15" s="8">
        <v>2.7732800000000002</v>
      </c>
      <c r="L15" s="9" t="s">
        <v>115</v>
      </c>
      <c r="M15" s="8">
        <v>2.7732800000000002</v>
      </c>
      <c r="N15" s="10">
        <v>5.0000000000000004E-6</v>
      </c>
      <c r="O15" s="11">
        <v>0</v>
      </c>
      <c r="Q15" t="b">
        <f t="shared" si="0"/>
        <v>0</v>
      </c>
    </row>
    <row r="16" spans="2:17" x14ac:dyDescent="0.25">
      <c r="B16" s="7">
        <v>21</v>
      </c>
      <c r="C16" t="s">
        <v>36</v>
      </c>
      <c r="D16" s="8">
        <v>0</v>
      </c>
      <c r="E16" s="8">
        <v>115.55082</v>
      </c>
      <c r="F16" s="8">
        <v>0</v>
      </c>
      <c r="G16" s="9" t="s">
        <v>0</v>
      </c>
      <c r="H16" s="9" t="s">
        <v>0</v>
      </c>
      <c r="I16" s="9" t="s">
        <v>0</v>
      </c>
      <c r="J16" s="8">
        <v>3.3134899999999998</v>
      </c>
      <c r="K16" s="8">
        <v>0</v>
      </c>
      <c r="L16" s="9" t="s">
        <v>115</v>
      </c>
      <c r="M16" s="8">
        <v>3.3134899999999998</v>
      </c>
      <c r="N16" s="10">
        <v>6.0000000000000002E-6</v>
      </c>
      <c r="O16" s="11">
        <v>0</v>
      </c>
      <c r="Q16" t="b">
        <f t="shared" si="0"/>
        <v>0</v>
      </c>
    </row>
    <row r="17" spans="2:17" x14ac:dyDescent="0.25">
      <c r="B17" s="7">
        <v>22</v>
      </c>
      <c r="C17" t="s">
        <v>37</v>
      </c>
      <c r="D17" s="8">
        <v>0</v>
      </c>
      <c r="E17" s="8">
        <v>107.75932</v>
      </c>
      <c r="F17" s="8">
        <v>0</v>
      </c>
      <c r="G17" s="9" t="s">
        <v>0</v>
      </c>
      <c r="H17" s="9" t="s">
        <v>0</v>
      </c>
      <c r="I17" s="9" t="s">
        <v>0</v>
      </c>
      <c r="J17" s="8">
        <v>3.48888</v>
      </c>
      <c r="K17" s="8">
        <v>0</v>
      </c>
      <c r="L17" s="9" t="s">
        <v>115</v>
      </c>
      <c r="M17" s="8">
        <v>3.48888</v>
      </c>
      <c r="N17" s="10">
        <v>6.9999999999999999E-6</v>
      </c>
      <c r="O17" s="11">
        <v>0</v>
      </c>
      <c r="Q17" t="b">
        <f t="shared" si="0"/>
        <v>0</v>
      </c>
    </row>
    <row r="18" spans="2:17" x14ac:dyDescent="0.25">
      <c r="B18" s="7">
        <v>23</v>
      </c>
      <c r="C18" t="s">
        <v>38</v>
      </c>
      <c r="D18" s="8">
        <v>0</v>
      </c>
      <c r="E18" s="8">
        <v>4.4085599999999996</v>
      </c>
      <c r="F18" s="8">
        <v>0</v>
      </c>
      <c r="G18" s="9" t="s">
        <v>0</v>
      </c>
      <c r="H18" s="9" t="s">
        <v>0</v>
      </c>
      <c r="I18" s="9" t="s">
        <v>0</v>
      </c>
      <c r="J18" s="8">
        <v>0.78491</v>
      </c>
      <c r="K18" s="8">
        <v>0</v>
      </c>
      <c r="L18" s="9" t="s">
        <v>115</v>
      </c>
      <c r="M18" s="8">
        <v>0.78491</v>
      </c>
      <c r="N18" s="10">
        <v>9.9999999999999995E-7</v>
      </c>
      <c r="O18" s="11">
        <v>0</v>
      </c>
      <c r="Q18" t="b">
        <f t="shared" si="0"/>
        <v>0</v>
      </c>
    </row>
    <row r="19" spans="2:17" x14ac:dyDescent="0.25">
      <c r="B19" s="7">
        <v>24</v>
      </c>
      <c r="C19" t="s">
        <v>39</v>
      </c>
      <c r="D19" s="8">
        <v>0</v>
      </c>
      <c r="E19" s="8">
        <v>2735.8136599999998</v>
      </c>
      <c r="F19" s="8">
        <v>8.0146099999999993</v>
      </c>
      <c r="G19" s="9" t="s">
        <v>0</v>
      </c>
      <c r="H19" s="9" t="s">
        <v>0</v>
      </c>
      <c r="I19" s="9" t="s">
        <v>0</v>
      </c>
      <c r="J19" s="8">
        <v>47.702359999999999</v>
      </c>
      <c r="K19" s="8">
        <v>0.64117000000000002</v>
      </c>
      <c r="L19" s="9" t="s">
        <v>115</v>
      </c>
      <c r="M19" s="8">
        <v>48.343530000000001</v>
      </c>
      <c r="N19" s="10">
        <v>9.0000000000000006E-5</v>
      </c>
      <c r="O19" s="11">
        <v>0</v>
      </c>
      <c r="Q19" t="b">
        <f t="shared" si="0"/>
        <v>0</v>
      </c>
    </row>
    <row r="20" spans="2:17" x14ac:dyDescent="0.25">
      <c r="B20" s="7">
        <v>25</v>
      </c>
      <c r="C20" t="s">
        <v>40</v>
      </c>
      <c r="D20" s="8">
        <v>0</v>
      </c>
      <c r="E20" s="8">
        <v>124.78369000000001</v>
      </c>
      <c r="F20" s="8">
        <v>0</v>
      </c>
      <c r="G20" s="9" t="s">
        <v>0</v>
      </c>
      <c r="H20" s="9" t="s">
        <v>0</v>
      </c>
      <c r="I20" s="9" t="s">
        <v>0</v>
      </c>
      <c r="J20" s="8">
        <v>2.8379799999999999</v>
      </c>
      <c r="K20" s="8">
        <v>0</v>
      </c>
      <c r="L20" s="9" t="s">
        <v>115</v>
      </c>
      <c r="M20" s="8">
        <v>2.8379799999999999</v>
      </c>
      <c r="N20" s="10">
        <v>5.0000000000000004E-6</v>
      </c>
      <c r="O20" s="11">
        <v>0</v>
      </c>
      <c r="Q20" t="b">
        <f t="shared" si="0"/>
        <v>0</v>
      </c>
    </row>
    <row r="21" spans="2:17" x14ac:dyDescent="0.25">
      <c r="B21" s="7">
        <v>26</v>
      </c>
      <c r="C21" t="s">
        <v>41</v>
      </c>
      <c r="D21" s="8">
        <v>0</v>
      </c>
      <c r="E21" s="8">
        <v>231.43267</v>
      </c>
      <c r="F21" s="8">
        <v>0</v>
      </c>
      <c r="G21" s="9" t="s">
        <v>0</v>
      </c>
      <c r="H21" s="9" t="s">
        <v>0</v>
      </c>
      <c r="I21" s="9" t="s">
        <v>0</v>
      </c>
      <c r="J21" s="8">
        <v>7.2868500000000003</v>
      </c>
      <c r="K21" s="8">
        <v>0</v>
      </c>
      <c r="L21" s="9" t="s">
        <v>115</v>
      </c>
      <c r="M21" s="8">
        <v>7.2868500000000003</v>
      </c>
      <c r="N21" s="10">
        <v>1.4E-5</v>
      </c>
      <c r="O21" s="11">
        <v>0</v>
      </c>
      <c r="Q21" t="b">
        <f t="shared" si="0"/>
        <v>0</v>
      </c>
    </row>
    <row r="22" spans="2:17" x14ac:dyDescent="0.25">
      <c r="B22" s="7">
        <v>27</v>
      </c>
      <c r="C22" t="s">
        <v>42</v>
      </c>
      <c r="D22" s="8">
        <v>0</v>
      </c>
      <c r="E22" s="8">
        <v>3.3064200000000001</v>
      </c>
      <c r="F22" s="8">
        <v>0</v>
      </c>
      <c r="G22" s="9" t="s">
        <v>0</v>
      </c>
      <c r="H22" s="9" t="s">
        <v>0</v>
      </c>
      <c r="I22" s="9" t="s">
        <v>0</v>
      </c>
      <c r="J22" s="8">
        <v>0.28425</v>
      </c>
      <c r="K22" s="8">
        <v>0</v>
      </c>
      <c r="L22" s="9" t="s">
        <v>115</v>
      </c>
      <c r="M22" s="8">
        <v>0.28425</v>
      </c>
      <c r="N22" s="10">
        <v>9.9999999999999995E-7</v>
      </c>
      <c r="O22" s="11">
        <v>0</v>
      </c>
      <c r="Q22" t="b">
        <f t="shared" si="0"/>
        <v>0</v>
      </c>
    </row>
    <row r="23" spans="2:17" x14ac:dyDescent="0.25">
      <c r="B23" s="7">
        <v>28</v>
      </c>
      <c r="C23" t="s">
        <v>43</v>
      </c>
      <c r="D23" s="8">
        <v>1399291.94312</v>
      </c>
      <c r="E23" s="8">
        <v>20387368.095630001</v>
      </c>
      <c r="F23" s="8">
        <v>2281399.4428699999</v>
      </c>
      <c r="G23" s="9" t="s">
        <v>0</v>
      </c>
      <c r="H23" s="9" t="s">
        <v>0</v>
      </c>
      <c r="I23" s="9" t="s">
        <v>0</v>
      </c>
      <c r="J23" s="8">
        <v>399346.20593</v>
      </c>
      <c r="K23" s="8">
        <v>13142.716039999999</v>
      </c>
      <c r="L23" s="9" t="s">
        <v>115</v>
      </c>
      <c r="M23" s="8">
        <v>412488.92197000002</v>
      </c>
      <c r="N23" s="10">
        <v>0.77135299999999996</v>
      </c>
      <c r="O23" s="11">
        <v>0</v>
      </c>
      <c r="Q23" t="b">
        <f t="shared" si="0"/>
        <v>0</v>
      </c>
    </row>
    <row r="24" spans="2:17" x14ac:dyDescent="0.25">
      <c r="B24" s="7">
        <v>29</v>
      </c>
      <c r="C24" t="s">
        <v>44</v>
      </c>
      <c r="D24" s="8">
        <v>0</v>
      </c>
      <c r="E24" s="8">
        <v>966.10386000000005</v>
      </c>
      <c r="F24" s="8">
        <v>0</v>
      </c>
      <c r="G24" s="9" t="s">
        <v>0</v>
      </c>
      <c r="H24" s="9" t="s">
        <v>0</v>
      </c>
      <c r="I24" s="9" t="s">
        <v>0</v>
      </c>
      <c r="J24" s="8">
        <v>21.57808</v>
      </c>
      <c r="K24" s="8">
        <v>0</v>
      </c>
      <c r="L24" s="9" t="s">
        <v>115</v>
      </c>
      <c r="M24" s="8">
        <v>21.57808</v>
      </c>
      <c r="N24" s="10">
        <v>4.0000000000000003E-5</v>
      </c>
      <c r="O24" s="11">
        <v>0</v>
      </c>
      <c r="Q24" t="b">
        <f t="shared" si="0"/>
        <v>0</v>
      </c>
    </row>
    <row r="25" spans="2:17" x14ac:dyDescent="0.25">
      <c r="B25" s="7">
        <v>30</v>
      </c>
      <c r="C25" t="s">
        <v>45</v>
      </c>
      <c r="D25" s="8">
        <v>131.54926</v>
      </c>
      <c r="E25" s="8">
        <v>103.58126</v>
      </c>
      <c r="F25" s="8">
        <v>0</v>
      </c>
      <c r="G25" s="9" t="s">
        <v>0</v>
      </c>
      <c r="H25" s="9" t="s">
        <v>0</v>
      </c>
      <c r="I25" s="9" t="s">
        <v>0</v>
      </c>
      <c r="J25" s="8">
        <v>11.65118</v>
      </c>
      <c r="K25" s="8">
        <v>0</v>
      </c>
      <c r="L25" s="9" t="s">
        <v>115</v>
      </c>
      <c r="M25" s="8">
        <v>11.65118</v>
      </c>
      <c r="N25" s="10">
        <v>2.1999999999999999E-5</v>
      </c>
      <c r="O25" s="11">
        <v>0</v>
      </c>
      <c r="Q25" t="b">
        <f t="shared" si="0"/>
        <v>0</v>
      </c>
    </row>
    <row r="26" spans="2:17" x14ac:dyDescent="0.25">
      <c r="B26" s="7">
        <v>31</v>
      </c>
      <c r="C26" t="s">
        <v>46</v>
      </c>
      <c r="D26" s="8">
        <v>0</v>
      </c>
      <c r="E26" s="8">
        <v>421.25148000000002</v>
      </c>
      <c r="F26" s="8">
        <v>0</v>
      </c>
      <c r="G26" s="9" t="s">
        <v>0</v>
      </c>
      <c r="H26" s="9" t="s">
        <v>0</v>
      </c>
      <c r="I26" s="9" t="s">
        <v>0</v>
      </c>
      <c r="J26" s="8">
        <v>4.5971900000000003</v>
      </c>
      <c r="K26" s="8">
        <v>0</v>
      </c>
      <c r="L26" s="9" t="s">
        <v>115</v>
      </c>
      <c r="M26" s="8">
        <v>4.5971900000000003</v>
      </c>
      <c r="N26" s="10">
        <v>9.0000000000000002E-6</v>
      </c>
      <c r="O26" s="11">
        <v>0</v>
      </c>
      <c r="Q26" t="b">
        <f t="shared" si="0"/>
        <v>0</v>
      </c>
    </row>
    <row r="27" spans="2:17" x14ac:dyDescent="0.25">
      <c r="B27" s="7">
        <v>32</v>
      </c>
      <c r="C27" t="s">
        <v>47</v>
      </c>
      <c r="D27" s="8">
        <v>0</v>
      </c>
      <c r="E27" s="8">
        <v>115.35227999999999</v>
      </c>
      <c r="F27" s="8">
        <v>0</v>
      </c>
      <c r="G27" s="9" t="s">
        <v>0</v>
      </c>
      <c r="H27" s="9" t="s">
        <v>0</v>
      </c>
      <c r="I27" s="9" t="s">
        <v>0</v>
      </c>
      <c r="J27" s="8">
        <v>5.7594000000000003</v>
      </c>
      <c r="K27" s="8">
        <v>0</v>
      </c>
      <c r="L27" s="9" t="s">
        <v>115</v>
      </c>
      <c r="M27" s="8">
        <v>5.7594000000000003</v>
      </c>
      <c r="N27" s="10">
        <v>1.1E-5</v>
      </c>
      <c r="O27" s="11">
        <v>0</v>
      </c>
      <c r="Q27" t="b">
        <f t="shared" si="0"/>
        <v>0</v>
      </c>
    </row>
    <row r="28" spans="2:17" x14ac:dyDescent="0.25">
      <c r="B28" s="7">
        <v>33</v>
      </c>
      <c r="C28" t="s">
        <v>48</v>
      </c>
      <c r="D28" s="8">
        <v>1.4999999999999999E-4</v>
      </c>
      <c r="E28" s="8">
        <v>159.47469000000001</v>
      </c>
      <c r="F28" s="8">
        <v>813.45</v>
      </c>
      <c r="G28" s="9" t="s">
        <v>0</v>
      </c>
      <c r="H28" s="9" t="s">
        <v>0</v>
      </c>
      <c r="I28" s="9" t="s">
        <v>0</v>
      </c>
      <c r="J28" s="8">
        <v>7.69102</v>
      </c>
      <c r="K28" s="8">
        <v>65.075999999999993</v>
      </c>
      <c r="L28" s="9" t="s">
        <v>115</v>
      </c>
      <c r="M28" s="8">
        <v>72.767020000000002</v>
      </c>
      <c r="N28" s="10">
        <v>1.36E-4</v>
      </c>
      <c r="O28" s="11">
        <v>0</v>
      </c>
      <c r="Q28" t="b">
        <f t="shared" si="0"/>
        <v>0</v>
      </c>
    </row>
    <row r="29" spans="2:17" x14ac:dyDescent="0.25">
      <c r="B29" s="7">
        <v>34</v>
      </c>
      <c r="C29" t="s">
        <v>49</v>
      </c>
      <c r="D29" s="8">
        <v>0</v>
      </c>
      <c r="E29" s="8">
        <v>2574.3501299999998</v>
      </c>
      <c r="F29" s="8">
        <v>0</v>
      </c>
      <c r="G29" s="9" t="s">
        <v>0</v>
      </c>
      <c r="H29" s="9" t="s">
        <v>0</v>
      </c>
      <c r="I29" s="9" t="s">
        <v>0</v>
      </c>
      <c r="J29" s="8">
        <v>102.77941</v>
      </c>
      <c r="K29" s="8">
        <v>0</v>
      </c>
      <c r="L29" s="9" t="s">
        <v>115</v>
      </c>
      <c r="M29" s="8">
        <v>102.77941</v>
      </c>
      <c r="N29" s="10">
        <v>1.92E-4</v>
      </c>
      <c r="O29" s="11">
        <v>0</v>
      </c>
      <c r="Q29" t="b">
        <f t="shared" si="0"/>
        <v>0</v>
      </c>
    </row>
    <row r="30" spans="2:17" x14ac:dyDescent="0.25">
      <c r="B30" s="7">
        <v>35</v>
      </c>
      <c r="C30" t="s">
        <v>50</v>
      </c>
      <c r="D30" s="8">
        <v>0</v>
      </c>
      <c r="E30" s="8">
        <v>2475.23236</v>
      </c>
      <c r="F30" s="8">
        <v>1.2840000000000001E-2</v>
      </c>
      <c r="G30" s="9" t="s">
        <v>0</v>
      </c>
      <c r="H30" s="9" t="s">
        <v>0</v>
      </c>
      <c r="I30" s="9" t="s">
        <v>0</v>
      </c>
      <c r="J30" s="8">
        <v>90.277730000000005</v>
      </c>
      <c r="K30" s="8">
        <v>1.0300000000000001E-3</v>
      </c>
      <c r="L30" s="9" t="s">
        <v>115</v>
      </c>
      <c r="M30" s="8">
        <v>90.278760000000005</v>
      </c>
      <c r="N30" s="10">
        <v>1.6899999999999999E-4</v>
      </c>
      <c r="O30" s="11">
        <v>0</v>
      </c>
      <c r="Q30" t="b">
        <f t="shared" si="0"/>
        <v>0</v>
      </c>
    </row>
    <row r="31" spans="2:17" x14ac:dyDescent="0.25">
      <c r="B31" s="7">
        <v>36</v>
      </c>
      <c r="C31" t="s">
        <v>51</v>
      </c>
      <c r="D31" s="8">
        <v>0</v>
      </c>
      <c r="E31" s="8">
        <v>3601.8439400000002</v>
      </c>
      <c r="F31" s="8">
        <v>0</v>
      </c>
      <c r="G31" s="9" t="s">
        <v>0</v>
      </c>
      <c r="H31" s="9" t="s">
        <v>0</v>
      </c>
      <c r="I31" s="9" t="s">
        <v>0</v>
      </c>
      <c r="J31" s="8">
        <v>91.297700000000006</v>
      </c>
      <c r="K31" s="8">
        <v>0</v>
      </c>
      <c r="L31" s="9" t="s">
        <v>115</v>
      </c>
      <c r="M31" s="8">
        <v>91.297700000000006</v>
      </c>
      <c r="N31" s="10">
        <v>1.7100000000000001E-4</v>
      </c>
      <c r="O31" s="11">
        <v>0</v>
      </c>
      <c r="Q31" t="b">
        <f t="shared" si="0"/>
        <v>0</v>
      </c>
    </row>
    <row r="32" spans="2:17" x14ac:dyDescent="0.25">
      <c r="B32" s="7">
        <v>37</v>
      </c>
      <c r="C32" t="s">
        <v>52</v>
      </c>
      <c r="D32" s="8">
        <v>0</v>
      </c>
      <c r="E32" s="8">
        <v>142.67188999999999</v>
      </c>
      <c r="F32" s="8">
        <v>0</v>
      </c>
      <c r="G32" s="9" t="s">
        <v>0</v>
      </c>
      <c r="H32" s="9" t="s">
        <v>0</v>
      </c>
      <c r="I32" s="9" t="s">
        <v>0</v>
      </c>
      <c r="J32" s="8">
        <v>2.8688799999999999</v>
      </c>
      <c r="K32" s="8">
        <v>0</v>
      </c>
      <c r="L32" s="9" t="s">
        <v>115</v>
      </c>
      <c r="M32" s="8">
        <v>2.8688799999999999</v>
      </c>
      <c r="N32" s="10">
        <v>5.0000000000000004E-6</v>
      </c>
      <c r="O32" s="11">
        <v>0</v>
      </c>
      <c r="Q32" t="b">
        <f t="shared" si="0"/>
        <v>0</v>
      </c>
    </row>
    <row r="33" spans="2:17" x14ac:dyDescent="0.25">
      <c r="B33" s="7">
        <v>38</v>
      </c>
      <c r="C33" t="s">
        <v>53</v>
      </c>
      <c r="D33" s="8">
        <v>0</v>
      </c>
      <c r="E33" s="8">
        <v>80.197209999999998</v>
      </c>
      <c r="F33" s="8">
        <v>0</v>
      </c>
      <c r="G33" s="9" t="s">
        <v>0</v>
      </c>
      <c r="H33" s="9" t="s">
        <v>0</v>
      </c>
      <c r="I33" s="9" t="s">
        <v>0</v>
      </c>
      <c r="J33" s="8">
        <v>6.1738</v>
      </c>
      <c r="K33" s="8">
        <v>0</v>
      </c>
      <c r="L33" s="9" t="s">
        <v>115</v>
      </c>
      <c r="M33" s="8">
        <v>6.1738</v>
      </c>
      <c r="N33" s="10">
        <v>1.2E-5</v>
      </c>
      <c r="O33" s="11">
        <v>0</v>
      </c>
      <c r="Q33" t="b">
        <f t="shared" si="0"/>
        <v>0</v>
      </c>
    </row>
    <row r="34" spans="2:17" x14ac:dyDescent="0.25">
      <c r="B34" s="7">
        <v>39</v>
      </c>
      <c r="C34" t="s">
        <v>54</v>
      </c>
      <c r="D34" s="8">
        <v>0</v>
      </c>
      <c r="E34" s="8">
        <v>8069.9291199999998</v>
      </c>
      <c r="F34" s="8">
        <v>0</v>
      </c>
      <c r="G34" s="9" t="s">
        <v>0</v>
      </c>
      <c r="H34" s="9" t="s">
        <v>0</v>
      </c>
      <c r="I34" s="9" t="s">
        <v>0</v>
      </c>
      <c r="J34" s="8">
        <v>133.52594999999999</v>
      </c>
      <c r="K34" s="8">
        <v>0</v>
      </c>
      <c r="L34" s="9" t="s">
        <v>115</v>
      </c>
      <c r="M34" s="8">
        <v>133.52594999999999</v>
      </c>
      <c r="N34" s="10">
        <v>2.5000000000000001E-4</v>
      </c>
      <c r="O34" s="11">
        <v>0</v>
      </c>
      <c r="Q34" t="b">
        <f t="shared" si="0"/>
        <v>0</v>
      </c>
    </row>
    <row r="35" spans="2:17" x14ac:dyDescent="0.25">
      <c r="B35" s="7">
        <v>40</v>
      </c>
      <c r="C35" t="s">
        <v>55</v>
      </c>
      <c r="D35" s="8">
        <v>0</v>
      </c>
      <c r="E35" s="8">
        <v>43.406999999999996</v>
      </c>
      <c r="F35" s="8">
        <v>0</v>
      </c>
      <c r="G35" s="9" t="s">
        <v>0</v>
      </c>
      <c r="H35" s="9" t="s">
        <v>0</v>
      </c>
      <c r="I35" s="9" t="s">
        <v>0</v>
      </c>
      <c r="J35" s="8">
        <v>1.30166</v>
      </c>
      <c r="K35" s="8">
        <v>0</v>
      </c>
      <c r="L35" s="9" t="s">
        <v>115</v>
      </c>
      <c r="M35" s="8">
        <v>1.30166</v>
      </c>
      <c r="N35" s="10">
        <v>1.9999999999999999E-6</v>
      </c>
      <c r="O35" s="11">
        <v>0</v>
      </c>
      <c r="Q35" t="b">
        <f t="shared" si="0"/>
        <v>0</v>
      </c>
    </row>
    <row r="36" spans="2:17" x14ac:dyDescent="0.25">
      <c r="B36" s="7">
        <v>41</v>
      </c>
      <c r="C36" t="s">
        <v>56</v>
      </c>
      <c r="D36" s="8">
        <v>0</v>
      </c>
      <c r="E36" s="8">
        <v>5054.8154000000004</v>
      </c>
      <c r="F36" s="8">
        <v>0</v>
      </c>
      <c r="G36" s="9" t="s">
        <v>0</v>
      </c>
      <c r="H36" s="9" t="s">
        <v>0</v>
      </c>
      <c r="I36" s="9" t="s">
        <v>0</v>
      </c>
      <c r="J36" s="8">
        <v>88.257949999999994</v>
      </c>
      <c r="K36" s="8">
        <v>0</v>
      </c>
      <c r="L36" s="9" t="s">
        <v>115</v>
      </c>
      <c r="M36" s="8">
        <v>88.257949999999994</v>
      </c>
      <c r="N36" s="10">
        <v>1.65E-4</v>
      </c>
      <c r="O36" s="11">
        <v>0</v>
      </c>
      <c r="Q36" t="b">
        <f t="shared" si="0"/>
        <v>0</v>
      </c>
    </row>
    <row r="37" spans="2:17" x14ac:dyDescent="0.25">
      <c r="B37" s="7">
        <v>42</v>
      </c>
      <c r="C37" t="s">
        <v>57</v>
      </c>
      <c r="D37" s="8">
        <v>0</v>
      </c>
      <c r="E37" s="8">
        <v>6.6128400000000003</v>
      </c>
      <c r="F37" s="8">
        <v>0</v>
      </c>
      <c r="G37" s="9" t="s">
        <v>0</v>
      </c>
      <c r="H37" s="9" t="s">
        <v>0</v>
      </c>
      <c r="I37" s="9" t="s">
        <v>0</v>
      </c>
      <c r="J37" s="8">
        <v>0.56849000000000005</v>
      </c>
      <c r="K37" s="8">
        <v>0</v>
      </c>
      <c r="L37" s="9" t="s">
        <v>115</v>
      </c>
      <c r="M37" s="8">
        <v>0.56849000000000005</v>
      </c>
      <c r="N37" s="10">
        <v>9.9999999999999995E-7</v>
      </c>
      <c r="O37" s="11">
        <v>1.8800000000000001E-2</v>
      </c>
      <c r="Q37" t="b">
        <f t="shared" si="0"/>
        <v>0</v>
      </c>
    </row>
    <row r="38" spans="2:17" x14ac:dyDescent="0.25">
      <c r="B38" s="7">
        <v>43</v>
      </c>
      <c r="C38" t="s">
        <v>58</v>
      </c>
      <c r="D38" s="8">
        <v>0</v>
      </c>
      <c r="E38" s="8">
        <v>735.91061999999999</v>
      </c>
      <c r="F38" s="8">
        <v>0</v>
      </c>
      <c r="G38" s="9" t="s">
        <v>0</v>
      </c>
      <c r="H38" s="9" t="s">
        <v>0</v>
      </c>
      <c r="I38" s="9" t="s">
        <v>0</v>
      </c>
      <c r="J38" s="8">
        <v>12.346410000000001</v>
      </c>
      <c r="K38" s="8">
        <v>0</v>
      </c>
      <c r="L38" s="9" t="s">
        <v>115</v>
      </c>
      <c r="M38" s="8">
        <v>12.346410000000001</v>
      </c>
      <c r="N38" s="10">
        <v>2.3E-5</v>
      </c>
      <c r="O38" s="11">
        <v>0</v>
      </c>
      <c r="Q38" t="b">
        <f t="shared" si="0"/>
        <v>0</v>
      </c>
    </row>
    <row r="39" spans="2:17" x14ac:dyDescent="0.25">
      <c r="B39" s="7">
        <v>44</v>
      </c>
      <c r="C39" t="s">
        <v>59</v>
      </c>
      <c r="D39" s="8">
        <v>0</v>
      </c>
      <c r="E39" s="8">
        <v>5.5171999999999999</v>
      </c>
      <c r="F39" s="8">
        <v>0</v>
      </c>
      <c r="G39" s="9" t="s">
        <v>0</v>
      </c>
      <c r="H39" s="9" t="s">
        <v>0</v>
      </c>
      <c r="I39" s="9" t="s">
        <v>0</v>
      </c>
      <c r="J39" s="8">
        <v>1.8720000000000001E-2</v>
      </c>
      <c r="K39" s="8">
        <v>0</v>
      </c>
      <c r="L39" s="9" t="s">
        <v>115</v>
      </c>
      <c r="M39" s="8">
        <v>1.8720000000000001E-2</v>
      </c>
      <c r="N39" s="10">
        <v>0</v>
      </c>
      <c r="O39" s="11">
        <v>0</v>
      </c>
      <c r="Q39" t="b">
        <f t="shared" si="0"/>
        <v>0</v>
      </c>
    </row>
    <row r="40" spans="2:17" x14ac:dyDescent="0.25">
      <c r="B40" s="7">
        <v>45</v>
      </c>
      <c r="C40" t="s">
        <v>124</v>
      </c>
      <c r="D40" s="8">
        <v>0</v>
      </c>
      <c r="E40" s="8">
        <v>89.352189999999993</v>
      </c>
      <c r="F40" s="8">
        <v>0</v>
      </c>
      <c r="G40" s="9" t="s">
        <v>0</v>
      </c>
      <c r="H40" s="9" t="s">
        <v>0</v>
      </c>
      <c r="I40" s="9" t="s">
        <v>0</v>
      </c>
      <c r="J40" s="8">
        <v>11.433299999999999</v>
      </c>
      <c r="K40" s="8">
        <v>0</v>
      </c>
      <c r="L40" s="9" t="s">
        <v>115</v>
      </c>
      <c r="M40" s="8">
        <v>11.433299999999999</v>
      </c>
      <c r="N40" s="10">
        <v>2.0999999999999999E-5</v>
      </c>
      <c r="O40" s="11">
        <v>0</v>
      </c>
      <c r="Q40" t="b">
        <f t="shared" si="0"/>
        <v>0</v>
      </c>
    </row>
    <row r="41" spans="2:17" x14ac:dyDescent="0.25">
      <c r="B41" s="7">
        <v>46</v>
      </c>
      <c r="C41" t="s">
        <v>60</v>
      </c>
      <c r="D41" s="8">
        <v>0</v>
      </c>
      <c r="E41" s="8">
        <v>19.838519999999999</v>
      </c>
      <c r="F41" s="8">
        <v>0</v>
      </c>
      <c r="G41" s="9" t="s">
        <v>0</v>
      </c>
      <c r="H41" s="9" t="s">
        <v>0</v>
      </c>
      <c r="I41" s="9" t="s">
        <v>0</v>
      </c>
      <c r="J41" s="8">
        <v>1.70547</v>
      </c>
      <c r="K41" s="8">
        <v>0</v>
      </c>
      <c r="L41" s="9" t="s">
        <v>115</v>
      </c>
      <c r="M41" s="8">
        <v>1.70547</v>
      </c>
      <c r="N41" s="10">
        <v>3.0000000000000001E-6</v>
      </c>
      <c r="O41" s="11">
        <v>0</v>
      </c>
      <c r="Q41" t="b">
        <f t="shared" si="0"/>
        <v>0</v>
      </c>
    </row>
    <row r="42" spans="2:17" x14ac:dyDescent="0.25">
      <c r="B42" s="7">
        <v>47</v>
      </c>
      <c r="C42" t="s">
        <v>61</v>
      </c>
      <c r="D42" s="8">
        <v>0</v>
      </c>
      <c r="E42" s="8">
        <v>1072.01748</v>
      </c>
      <c r="F42" s="8">
        <v>0</v>
      </c>
      <c r="G42" s="9" t="s">
        <v>0</v>
      </c>
      <c r="H42" s="9" t="s">
        <v>0</v>
      </c>
      <c r="I42" s="9" t="s">
        <v>0</v>
      </c>
      <c r="J42" s="8">
        <v>30.817969999999999</v>
      </c>
      <c r="K42" s="8">
        <v>0</v>
      </c>
      <c r="L42" s="9" t="s">
        <v>115</v>
      </c>
      <c r="M42" s="8">
        <v>30.817969999999999</v>
      </c>
      <c r="N42" s="10">
        <v>5.8E-5</v>
      </c>
      <c r="O42" s="11">
        <v>0</v>
      </c>
      <c r="Q42" t="b">
        <f t="shared" si="0"/>
        <v>0</v>
      </c>
    </row>
    <row r="43" spans="2:17" x14ac:dyDescent="0.25">
      <c r="B43" s="7">
        <v>48</v>
      </c>
      <c r="C43" t="s">
        <v>62</v>
      </c>
      <c r="D43" s="8">
        <v>0</v>
      </c>
      <c r="E43" s="8">
        <v>3095.9833899999999</v>
      </c>
      <c r="F43" s="8">
        <v>0</v>
      </c>
      <c r="G43" s="9" t="s">
        <v>0</v>
      </c>
      <c r="H43" s="9" t="s">
        <v>0</v>
      </c>
      <c r="I43" s="9" t="s">
        <v>0</v>
      </c>
      <c r="J43" s="8">
        <v>64.15822</v>
      </c>
      <c r="K43" s="8">
        <v>0</v>
      </c>
      <c r="L43" s="9" t="s">
        <v>115</v>
      </c>
      <c r="M43" s="8">
        <v>64.15822</v>
      </c>
      <c r="N43" s="10">
        <v>1.2E-4</v>
      </c>
      <c r="O43" s="11">
        <v>1.2500000000000001E-2</v>
      </c>
      <c r="Q43" t="b">
        <f t="shared" si="0"/>
        <v>0</v>
      </c>
    </row>
    <row r="44" spans="2:17" x14ac:dyDescent="0.25">
      <c r="B44" s="7">
        <v>49</v>
      </c>
      <c r="C44" t="s">
        <v>63</v>
      </c>
      <c r="D44" s="8">
        <v>0</v>
      </c>
      <c r="E44" s="8">
        <v>647.61122</v>
      </c>
      <c r="F44" s="8">
        <v>21.11064</v>
      </c>
      <c r="G44" s="9" t="s">
        <v>0</v>
      </c>
      <c r="H44" s="9" t="s">
        <v>0</v>
      </c>
      <c r="I44" s="9" t="s">
        <v>0</v>
      </c>
      <c r="J44" s="8">
        <v>52.44126</v>
      </c>
      <c r="K44" s="8">
        <v>1.68885</v>
      </c>
      <c r="L44" s="9" t="s">
        <v>115</v>
      </c>
      <c r="M44" s="8">
        <v>54.130110000000002</v>
      </c>
      <c r="N44" s="10">
        <v>1.01E-4</v>
      </c>
      <c r="O44" s="11">
        <v>0</v>
      </c>
      <c r="Q44" t="b">
        <f t="shared" si="0"/>
        <v>0</v>
      </c>
    </row>
    <row r="45" spans="2:17" x14ac:dyDescent="0.25">
      <c r="B45" s="7">
        <v>50</v>
      </c>
      <c r="C45" t="s">
        <v>64</v>
      </c>
      <c r="D45" s="8">
        <v>0</v>
      </c>
      <c r="E45" s="8">
        <v>866.80056999999999</v>
      </c>
      <c r="F45" s="8">
        <v>3.6269999999999997E-2</v>
      </c>
      <c r="G45" s="9" t="s">
        <v>0</v>
      </c>
      <c r="H45" s="9" t="s">
        <v>0</v>
      </c>
      <c r="I45" s="9" t="s">
        <v>0</v>
      </c>
      <c r="J45" s="8">
        <v>9.2369299999999992</v>
      </c>
      <c r="K45" s="8">
        <v>2.8999999999999998E-3</v>
      </c>
      <c r="L45" s="9" t="s">
        <v>115</v>
      </c>
      <c r="M45" s="8">
        <v>9.2398299999999995</v>
      </c>
      <c r="N45" s="10">
        <v>1.7E-5</v>
      </c>
      <c r="O45" s="11">
        <v>0</v>
      </c>
      <c r="Q45" t="b">
        <f t="shared" si="0"/>
        <v>0</v>
      </c>
    </row>
    <row r="46" spans="2:17" x14ac:dyDescent="0.25">
      <c r="B46" s="7">
        <v>51</v>
      </c>
      <c r="C46" t="s">
        <v>65</v>
      </c>
      <c r="D46" s="8">
        <v>0</v>
      </c>
      <c r="E46" s="8">
        <v>206.36246</v>
      </c>
      <c r="F46" s="8">
        <v>0</v>
      </c>
      <c r="G46" s="9" t="s">
        <v>0</v>
      </c>
      <c r="H46" s="9" t="s">
        <v>0</v>
      </c>
      <c r="I46" s="9" t="s">
        <v>0</v>
      </c>
      <c r="J46" s="8">
        <v>6.6636100000000003</v>
      </c>
      <c r="K46" s="8">
        <v>0</v>
      </c>
      <c r="L46" s="9" t="s">
        <v>115</v>
      </c>
      <c r="M46" s="8">
        <v>6.6636100000000003</v>
      </c>
      <c r="N46" s="10">
        <v>1.2E-5</v>
      </c>
      <c r="O46" s="11">
        <v>0</v>
      </c>
      <c r="Q46" t="b">
        <f t="shared" si="0"/>
        <v>0</v>
      </c>
    </row>
    <row r="47" spans="2:17" x14ac:dyDescent="0.25">
      <c r="B47" s="7">
        <v>52</v>
      </c>
      <c r="C47" t="s">
        <v>125</v>
      </c>
      <c r="D47" s="8">
        <v>0</v>
      </c>
      <c r="E47" s="8">
        <v>0</v>
      </c>
      <c r="F47" s="8">
        <v>5.4761699999999998</v>
      </c>
      <c r="G47" s="9" t="s">
        <v>0</v>
      </c>
      <c r="H47" s="9" t="s">
        <v>0</v>
      </c>
      <c r="I47" s="9" t="s">
        <v>0</v>
      </c>
      <c r="J47" s="8">
        <v>0</v>
      </c>
      <c r="K47" s="8">
        <v>0.43808999999999998</v>
      </c>
      <c r="L47" s="9" t="s">
        <v>115</v>
      </c>
      <c r="M47" s="8">
        <v>0.43808999999999998</v>
      </c>
      <c r="N47" s="10">
        <v>9.9999999999999995E-7</v>
      </c>
      <c r="O47" s="11">
        <v>0</v>
      </c>
      <c r="Q47" t="b">
        <f t="shared" si="0"/>
        <v>0</v>
      </c>
    </row>
    <row r="48" spans="2:17" x14ac:dyDescent="0.25">
      <c r="B48" s="7">
        <v>53</v>
      </c>
      <c r="C48" t="s">
        <v>66</v>
      </c>
      <c r="D48" s="8">
        <v>0</v>
      </c>
      <c r="E48" s="8">
        <v>2.2042799999999998</v>
      </c>
      <c r="F48" s="8">
        <v>0</v>
      </c>
      <c r="G48" s="9" t="s">
        <v>0</v>
      </c>
      <c r="H48" s="9" t="s">
        <v>0</v>
      </c>
      <c r="I48" s="9" t="s">
        <v>0</v>
      </c>
      <c r="J48" s="8">
        <v>0.22513</v>
      </c>
      <c r="K48" s="8">
        <v>0</v>
      </c>
      <c r="L48" s="9" t="s">
        <v>115</v>
      </c>
      <c r="M48" s="8">
        <v>0.22513</v>
      </c>
      <c r="N48" s="10">
        <v>0</v>
      </c>
      <c r="O48" s="11">
        <v>0</v>
      </c>
      <c r="Q48" t="b">
        <f t="shared" si="0"/>
        <v>0</v>
      </c>
    </row>
    <row r="49" spans="2:17" x14ac:dyDescent="0.25">
      <c r="B49" s="7">
        <v>54</v>
      </c>
      <c r="C49" t="s">
        <v>67</v>
      </c>
      <c r="D49" s="8">
        <v>0</v>
      </c>
      <c r="E49" s="8">
        <v>31.623889999999999</v>
      </c>
      <c r="F49" s="8">
        <v>0</v>
      </c>
      <c r="G49" s="9" t="s">
        <v>0</v>
      </c>
      <c r="H49" s="9" t="s">
        <v>0</v>
      </c>
      <c r="I49" s="9" t="s">
        <v>0</v>
      </c>
      <c r="J49" s="8">
        <v>0.96916999999999998</v>
      </c>
      <c r="K49" s="8">
        <v>0</v>
      </c>
      <c r="L49" s="9" t="s">
        <v>115</v>
      </c>
      <c r="M49" s="8">
        <v>0.96916999999999998</v>
      </c>
      <c r="N49" s="10">
        <v>1.9999999999999999E-6</v>
      </c>
      <c r="O49" s="11">
        <v>0</v>
      </c>
      <c r="Q49" t="b">
        <f t="shared" si="0"/>
        <v>0</v>
      </c>
    </row>
    <row r="50" spans="2:17" x14ac:dyDescent="0.25">
      <c r="B50" s="7">
        <v>55</v>
      </c>
      <c r="C50" t="s">
        <v>68</v>
      </c>
      <c r="D50" s="8">
        <v>0</v>
      </c>
      <c r="E50" s="8">
        <v>685.97448999999995</v>
      </c>
      <c r="F50" s="8">
        <v>0</v>
      </c>
      <c r="G50" s="9" t="s">
        <v>0</v>
      </c>
      <c r="H50" s="9" t="s">
        <v>0</v>
      </c>
      <c r="I50" s="9" t="s">
        <v>0</v>
      </c>
      <c r="J50" s="8">
        <v>20.25573</v>
      </c>
      <c r="K50" s="8">
        <v>0</v>
      </c>
      <c r="L50" s="9" t="s">
        <v>115</v>
      </c>
      <c r="M50" s="8">
        <v>20.25573</v>
      </c>
      <c r="N50" s="10">
        <v>3.8000000000000002E-5</v>
      </c>
      <c r="O50" s="11">
        <v>0</v>
      </c>
      <c r="Q50" t="b">
        <f t="shared" si="0"/>
        <v>0</v>
      </c>
    </row>
    <row r="51" spans="2:17" x14ac:dyDescent="0.25">
      <c r="B51" s="7">
        <v>56</v>
      </c>
      <c r="C51" t="s">
        <v>69</v>
      </c>
      <c r="D51" s="8">
        <v>0</v>
      </c>
      <c r="E51" s="8">
        <v>119.8292</v>
      </c>
      <c r="F51" s="8">
        <v>0</v>
      </c>
      <c r="G51" s="9" t="s">
        <v>0</v>
      </c>
      <c r="H51" s="9" t="s">
        <v>0</v>
      </c>
      <c r="I51" s="9" t="s">
        <v>0</v>
      </c>
      <c r="J51" s="8">
        <v>2.5204</v>
      </c>
      <c r="K51" s="8">
        <v>0</v>
      </c>
      <c r="L51" s="9" t="s">
        <v>115</v>
      </c>
      <c r="M51" s="8">
        <v>2.5204</v>
      </c>
      <c r="N51" s="10">
        <v>5.0000000000000004E-6</v>
      </c>
      <c r="O51" s="11">
        <v>0</v>
      </c>
      <c r="Q51" t="b">
        <f t="shared" si="0"/>
        <v>0</v>
      </c>
    </row>
    <row r="52" spans="2:17" x14ac:dyDescent="0.25">
      <c r="B52" s="7">
        <v>57</v>
      </c>
      <c r="C52" t="s">
        <v>70</v>
      </c>
      <c r="D52" s="8">
        <v>0</v>
      </c>
      <c r="E52" s="8">
        <v>213.66119</v>
      </c>
      <c r="F52" s="8">
        <v>0</v>
      </c>
      <c r="G52" s="9" t="s">
        <v>0</v>
      </c>
      <c r="H52" s="9" t="s">
        <v>0</v>
      </c>
      <c r="I52" s="9" t="s">
        <v>0</v>
      </c>
      <c r="J52" s="8">
        <v>2.3329499999999999</v>
      </c>
      <c r="K52" s="8">
        <v>0</v>
      </c>
      <c r="L52" s="9" t="s">
        <v>115</v>
      </c>
      <c r="M52" s="8">
        <v>2.3329499999999999</v>
      </c>
      <c r="N52" s="10">
        <v>3.9999999999999998E-6</v>
      </c>
      <c r="O52" s="11">
        <v>0</v>
      </c>
      <c r="Q52" t="b">
        <f t="shared" si="0"/>
        <v>0</v>
      </c>
    </row>
    <row r="53" spans="2:17" x14ac:dyDescent="0.25">
      <c r="B53" s="7">
        <v>58</v>
      </c>
      <c r="C53" t="s">
        <v>71</v>
      </c>
      <c r="D53" s="8">
        <v>0</v>
      </c>
      <c r="E53" s="8">
        <v>2157.7071799999999</v>
      </c>
      <c r="F53" s="8">
        <v>0</v>
      </c>
      <c r="G53" s="9" t="s">
        <v>0</v>
      </c>
      <c r="H53" s="9" t="s">
        <v>0</v>
      </c>
      <c r="I53" s="9" t="s">
        <v>0</v>
      </c>
      <c r="J53" s="8">
        <v>29.695830000000001</v>
      </c>
      <c r="K53" s="8">
        <v>0</v>
      </c>
      <c r="L53" s="9" t="s">
        <v>115</v>
      </c>
      <c r="M53" s="8">
        <v>29.695830000000001</v>
      </c>
      <c r="N53" s="10">
        <v>5.5999999999999999E-5</v>
      </c>
      <c r="O53" s="11">
        <v>0</v>
      </c>
      <c r="Q53" t="b">
        <f t="shared" si="0"/>
        <v>0</v>
      </c>
    </row>
    <row r="54" spans="2:17" x14ac:dyDescent="0.25">
      <c r="B54" s="7">
        <v>59</v>
      </c>
      <c r="C54" t="s">
        <v>72</v>
      </c>
      <c r="D54" s="8">
        <v>0</v>
      </c>
      <c r="E54" s="8">
        <v>74.419150000000002</v>
      </c>
      <c r="F54" s="8">
        <v>0</v>
      </c>
      <c r="G54" s="9" t="s">
        <v>0</v>
      </c>
      <c r="H54" s="9" t="s">
        <v>0</v>
      </c>
      <c r="I54" s="9" t="s">
        <v>0</v>
      </c>
      <c r="J54" s="8">
        <v>16.351330000000001</v>
      </c>
      <c r="K54" s="8">
        <v>0</v>
      </c>
      <c r="L54" s="9" t="s">
        <v>115</v>
      </c>
      <c r="M54" s="8">
        <v>16.351330000000001</v>
      </c>
      <c r="N54" s="10">
        <v>3.1000000000000001E-5</v>
      </c>
      <c r="O54" s="11">
        <v>5.0000000000000001E-3</v>
      </c>
      <c r="Q54" t="b">
        <f t="shared" si="0"/>
        <v>0</v>
      </c>
    </row>
    <row r="55" spans="2:17" x14ac:dyDescent="0.25">
      <c r="B55" s="7">
        <v>60</v>
      </c>
      <c r="C55" t="s">
        <v>117</v>
      </c>
      <c r="D55" s="8">
        <v>0</v>
      </c>
      <c r="E55" s="8">
        <v>1707.9688799999999</v>
      </c>
      <c r="F55" s="8">
        <v>7.3986999999999998</v>
      </c>
      <c r="G55" s="9" t="s">
        <v>0</v>
      </c>
      <c r="H55" s="9" t="s">
        <v>0</v>
      </c>
      <c r="I55" s="9" t="s">
        <v>0</v>
      </c>
      <c r="J55" s="8">
        <v>60.375819999999997</v>
      </c>
      <c r="K55" s="8">
        <v>0.59189999999999998</v>
      </c>
      <c r="L55" s="9" t="s">
        <v>115</v>
      </c>
      <c r="M55" s="8">
        <v>60.967709999999997</v>
      </c>
      <c r="N55" s="10">
        <v>1.1400000000000001E-4</v>
      </c>
      <c r="O55" s="11">
        <v>0</v>
      </c>
      <c r="Q55" t="b">
        <f t="shared" si="0"/>
        <v>0</v>
      </c>
    </row>
    <row r="56" spans="2:17" x14ac:dyDescent="0.25">
      <c r="B56" s="7">
        <v>61</v>
      </c>
      <c r="C56" t="s">
        <v>73</v>
      </c>
      <c r="D56" s="8">
        <v>0</v>
      </c>
      <c r="E56" s="8">
        <v>1826.48811</v>
      </c>
      <c r="F56" s="8">
        <v>0</v>
      </c>
      <c r="G56" s="9" t="s">
        <v>0</v>
      </c>
      <c r="H56" s="9" t="s">
        <v>0</v>
      </c>
      <c r="I56" s="9" t="s">
        <v>0</v>
      </c>
      <c r="J56" s="8">
        <v>24.39818</v>
      </c>
      <c r="K56" s="8">
        <v>0</v>
      </c>
      <c r="L56" s="9" t="s">
        <v>115</v>
      </c>
      <c r="M56" s="8">
        <v>24.39818</v>
      </c>
      <c r="N56" s="10">
        <v>4.6E-5</v>
      </c>
      <c r="O56" s="11">
        <v>0</v>
      </c>
      <c r="Q56" t="b">
        <f t="shared" si="0"/>
        <v>0</v>
      </c>
    </row>
    <row r="57" spans="2:17" x14ac:dyDescent="0.25">
      <c r="B57" s="7">
        <v>62</v>
      </c>
      <c r="C57" t="s">
        <v>118</v>
      </c>
      <c r="D57" s="8">
        <v>0</v>
      </c>
      <c r="E57" s="8">
        <v>36.830820000000003</v>
      </c>
      <c r="F57" s="8">
        <v>0</v>
      </c>
      <c r="G57" s="9" t="s">
        <v>0</v>
      </c>
      <c r="H57" s="9" t="s">
        <v>0</v>
      </c>
      <c r="I57" s="9" t="s">
        <v>0</v>
      </c>
      <c r="J57" s="8">
        <v>3.0836100000000002</v>
      </c>
      <c r="K57" s="8">
        <v>0</v>
      </c>
      <c r="L57" s="9" t="s">
        <v>115</v>
      </c>
      <c r="M57" s="8">
        <v>3.0836100000000002</v>
      </c>
      <c r="N57" s="10">
        <v>6.0000000000000002E-6</v>
      </c>
      <c r="O57" s="11">
        <v>0</v>
      </c>
      <c r="Q57" t="b">
        <f t="shared" ref="Q57:Q104" si="1" xml:space="preserve"> 0 =D57+E57+F57</f>
        <v>0</v>
      </c>
    </row>
    <row r="58" spans="2:17" x14ac:dyDescent="0.25">
      <c r="B58" s="7">
        <v>63</v>
      </c>
      <c r="C58" t="s">
        <v>74</v>
      </c>
      <c r="D58" s="8">
        <v>0</v>
      </c>
      <c r="E58" s="8">
        <v>79.817880000000002</v>
      </c>
      <c r="F58" s="8">
        <v>0</v>
      </c>
      <c r="G58" s="9" t="s">
        <v>0</v>
      </c>
      <c r="H58" s="9" t="s">
        <v>0</v>
      </c>
      <c r="I58" s="9" t="s">
        <v>0</v>
      </c>
      <c r="J58" s="8">
        <v>3.94895</v>
      </c>
      <c r="K58" s="8">
        <v>0</v>
      </c>
      <c r="L58" s="9" t="s">
        <v>115</v>
      </c>
      <c r="M58" s="8">
        <v>3.94895</v>
      </c>
      <c r="N58" s="10">
        <v>6.9999999999999999E-6</v>
      </c>
      <c r="O58" s="11">
        <v>0</v>
      </c>
      <c r="Q58" t="b">
        <f t="shared" si="1"/>
        <v>0</v>
      </c>
    </row>
    <row r="59" spans="2:17" x14ac:dyDescent="0.25">
      <c r="B59" s="7">
        <v>64</v>
      </c>
      <c r="C59" t="s">
        <v>75</v>
      </c>
      <c r="D59" s="8">
        <v>119.82384999999999</v>
      </c>
      <c r="E59" s="8">
        <v>234.18003999999999</v>
      </c>
      <c r="F59" s="8">
        <v>0</v>
      </c>
      <c r="G59" s="9" t="s">
        <v>0</v>
      </c>
      <c r="H59" s="9" t="s">
        <v>0</v>
      </c>
      <c r="I59" s="9" t="s">
        <v>0</v>
      </c>
      <c r="J59" s="8">
        <v>13.34564</v>
      </c>
      <c r="K59" s="8">
        <v>0</v>
      </c>
      <c r="L59" s="9" t="s">
        <v>115</v>
      </c>
      <c r="M59" s="8">
        <v>13.34564</v>
      </c>
      <c r="N59" s="10">
        <v>2.5000000000000001E-5</v>
      </c>
      <c r="O59" s="11">
        <v>0</v>
      </c>
      <c r="Q59" t="b">
        <f t="shared" si="1"/>
        <v>0</v>
      </c>
    </row>
    <row r="60" spans="2:17" x14ac:dyDescent="0.25">
      <c r="B60" s="7">
        <v>65</v>
      </c>
      <c r="C60" t="s">
        <v>76</v>
      </c>
      <c r="D60" s="8">
        <v>0</v>
      </c>
      <c r="E60" s="8">
        <v>9.8824699999999996</v>
      </c>
      <c r="F60" s="8">
        <v>0</v>
      </c>
      <c r="G60" s="9" t="s">
        <v>0</v>
      </c>
      <c r="H60" s="9" t="s">
        <v>0</v>
      </c>
      <c r="I60" s="9" t="s">
        <v>0</v>
      </c>
      <c r="J60" s="8">
        <v>1.34382</v>
      </c>
      <c r="K60" s="8">
        <v>0</v>
      </c>
      <c r="L60" s="9" t="s">
        <v>115</v>
      </c>
      <c r="M60" s="8">
        <v>1.34382</v>
      </c>
      <c r="N60" s="10">
        <v>3.0000000000000001E-6</v>
      </c>
      <c r="O60" s="11">
        <v>0</v>
      </c>
      <c r="Q60" t="b">
        <f t="shared" si="1"/>
        <v>0</v>
      </c>
    </row>
    <row r="61" spans="2:17" x14ac:dyDescent="0.25">
      <c r="B61" s="7">
        <v>66</v>
      </c>
      <c r="C61" t="s">
        <v>119</v>
      </c>
      <c r="D61" s="8">
        <v>0</v>
      </c>
      <c r="E61" s="8">
        <v>529.28864999999996</v>
      </c>
      <c r="F61" s="8">
        <v>0</v>
      </c>
      <c r="G61" s="9" t="s">
        <v>0</v>
      </c>
      <c r="H61" s="9" t="s">
        <v>0</v>
      </c>
      <c r="I61" s="9" t="s">
        <v>0</v>
      </c>
      <c r="J61" s="8">
        <v>5.9599799999999998</v>
      </c>
      <c r="K61" s="8">
        <v>0</v>
      </c>
      <c r="L61" s="9" t="s">
        <v>115</v>
      </c>
      <c r="M61" s="8">
        <v>5.9599799999999998</v>
      </c>
      <c r="N61" s="10">
        <v>1.1E-5</v>
      </c>
      <c r="O61" s="11">
        <v>0</v>
      </c>
      <c r="Q61" t="b">
        <f t="shared" si="1"/>
        <v>0</v>
      </c>
    </row>
    <row r="62" spans="2:17" x14ac:dyDescent="0.25">
      <c r="B62" s="7">
        <v>67</v>
      </c>
      <c r="C62" t="s">
        <v>77</v>
      </c>
      <c r="D62" s="8">
        <v>0</v>
      </c>
      <c r="E62" s="8">
        <v>109.82273000000001</v>
      </c>
      <c r="F62" s="8">
        <v>0</v>
      </c>
      <c r="G62" s="9" t="s">
        <v>0</v>
      </c>
      <c r="H62" s="9" t="s">
        <v>0</v>
      </c>
      <c r="I62" s="9" t="s">
        <v>0</v>
      </c>
      <c r="J62" s="8">
        <v>1.6621999999999999</v>
      </c>
      <c r="K62" s="8">
        <v>0</v>
      </c>
      <c r="L62" s="9" t="s">
        <v>115</v>
      </c>
      <c r="M62" s="8">
        <v>1.6621999999999999</v>
      </c>
      <c r="N62" s="10">
        <v>3.0000000000000001E-6</v>
      </c>
      <c r="O62" s="11">
        <v>0</v>
      </c>
      <c r="Q62" t="b">
        <f t="shared" si="1"/>
        <v>0</v>
      </c>
    </row>
    <row r="63" spans="2:17" x14ac:dyDescent="0.25">
      <c r="B63" s="7">
        <v>68</v>
      </c>
      <c r="C63" t="s">
        <v>120</v>
      </c>
      <c r="D63" s="8">
        <v>0</v>
      </c>
      <c r="E63" s="8">
        <v>6.5540900000000004</v>
      </c>
      <c r="F63" s="8">
        <v>0</v>
      </c>
      <c r="G63" s="9" t="s">
        <v>0</v>
      </c>
      <c r="H63" s="9" t="s">
        <v>0</v>
      </c>
      <c r="I63" s="9" t="s">
        <v>0</v>
      </c>
      <c r="J63" s="8">
        <v>0.27950999999999998</v>
      </c>
      <c r="K63" s="8">
        <v>0</v>
      </c>
      <c r="L63" s="9" t="s">
        <v>115</v>
      </c>
      <c r="M63" s="8">
        <v>0.27950999999999998</v>
      </c>
      <c r="N63" s="10">
        <v>9.9999999999999995E-7</v>
      </c>
      <c r="O63" s="11">
        <v>0</v>
      </c>
      <c r="Q63" t="b">
        <f t="shared" si="1"/>
        <v>0</v>
      </c>
    </row>
    <row r="64" spans="2:17" x14ac:dyDescent="0.25">
      <c r="B64" s="7">
        <v>69</v>
      </c>
      <c r="C64" t="s">
        <v>121</v>
      </c>
      <c r="D64" s="8">
        <v>0</v>
      </c>
      <c r="E64" s="8">
        <v>28.570170000000001</v>
      </c>
      <c r="F64" s="8">
        <v>0</v>
      </c>
      <c r="G64" s="9" t="s">
        <v>0</v>
      </c>
      <c r="H64" s="9" t="s">
        <v>0</v>
      </c>
      <c r="I64" s="9" t="s">
        <v>0</v>
      </c>
      <c r="J64" s="8">
        <v>0.69103999999999999</v>
      </c>
      <c r="K64" s="8">
        <v>0</v>
      </c>
      <c r="L64" s="9" t="s">
        <v>115</v>
      </c>
      <c r="M64" s="8">
        <v>0.69103999999999999</v>
      </c>
      <c r="N64" s="10">
        <v>9.9999999999999995E-7</v>
      </c>
      <c r="O64" s="11">
        <v>0</v>
      </c>
      <c r="Q64" t="b">
        <f t="shared" si="1"/>
        <v>0</v>
      </c>
    </row>
    <row r="65" spans="2:17" x14ac:dyDescent="0.25">
      <c r="B65" s="7">
        <v>70</v>
      </c>
      <c r="C65" t="s">
        <v>78</v>
      </c>
      <c r="D65" s="8">
        <v>0</v>
      </c>
      <c r="E65" s="8">
        <v>56.082050000000002</v>
      </c>
      <c r="F65" s="8">
        <v>0</v>
      </c>
      <c r="G65" s="9" t="s">
        <v>0</v>
      </c>
      <c r="H65" s="9" t="s">
        <v>0</v>
      </c>
      <c r="I65" s="9" t="s">
        <v>0</v>
      </c>
      <c r="J65" s="8">
        <v>3.0301999999999998</v>
      </c>
      <c r="K65" s="8">
        <v>0</v>
      </c>
      <c r="L65" s="9" t="s">
        <v>115</v>
      </c>
      <c r="M65" s="8">
        <v>3.0301999999999998</v>
      </c>
      <c r="N65" s="10">
        <v>6.0000000000000002E-6</v>
      </c>
      <c r="O65" s="11">
        <v>0</v>
      </c>
      <c r="Q65" t="b">
        <f t="shared" si="1"/>
        <v>0</v>
      </c>
    </row>
    <row r="66" spans="2:17" x14ac:dyDescent="0.25">
      <c r="B66" s="7">
        <v>71</v>
      </c>
      <c r="C66" t="s">
        <v>79</v>
      </c>
      <c r="D66" s="8">
        <v>0</v>
      </c>
      <c r="E66" s="8">
        <v>284.93333000000001</v>
      </c>
      <c r="F66" s="8">
        <v>0</v>
      </c>
      <c r="G66" s="9" t="s">
        <v>0</v>
      </c>
      <c r="H66" s="9" t="s">
        <v>0</v>
      </c>
      <c r="I66" s="9" t="s">
        <v>0</v>
      </c>
      <c r="J66" s="8">
        <v>5.6310599999999997</v>
      </c>
      <c r="K66" s="8">
        <v>0</v>
      </c>
      <c r="L66" s="9" t="s">
        <v>115</v>
      </c>
      <c r="M66" s="8">
        <v>5.6310599999999997</v>
      </c>
      <c r="N66" s="10">
        <v>1.1E-5</v>
      </c>
      <c r="O66" s="11">
        <v>0</v>
      </c>
      <c r="Q66" t="b">
        <f t="shared" si="1"/>
        <v>0</v>
      </c>
    </row>
    <row r="67" spans="2:17" x14ac:dyDescent="0.25">
      <c r="B67" s="7">
        <v>72</v>
      </c>
      <c r="C67" t="s">
        <v>80</v>
      </c>
      <c r="D67" s="8">
        <v>0</v>
      </c>
      <c r="E67" s="8">
        <v>30.500820000000001</v>
      </c>
      <c r="F67" s="8">
        <v>0</v>
      </c>
      <c r="G67" s="9" t="s">
        <v>0</v>
      </c>
      <c r="H67" s="9" t="s">
        <v>0</v>
      </c>
      <c r="I67" s="9" t="s">
        <v>0</v>
      </c>
      <c r="J67" s="8">
        <v>1.30074</v>
      </c>
      <c r="K67" s="8">
        <v>0</v>
      </c>
      <c r="L67" s="9" t="s">
        <v>115</v>
      </c>
      <c r="M67" s="8">
        <v>1.30074</v>
      </c>
      <c r="N67" s="10">
        <v>1.9999999999999999E-6</v>
      </c>
      <c r="O67" s="11">
        <v>0</v>
      </c>
      <c r="Q67" t="b">
        <f t="shared" si="1"/>
        <v>0</v>
      </c>
    </row>
    <row r="68" spans="2:17" x14ac:dyDescent="0.25">
      <c r="B68" s="7">
        <v>73</v>
      </c>
      <c r="C68" t="s">
        <v>126</v>
      </c>
      <c r="D68" s="8">
        <v>0</v>
      </c>
      <c r="E68" s="8">
        <v>629.24446999999998</v>
      </c>
      <c r="F68" s="8">
        <v>0</v>
      </c>
      <c r="G68" s="9" t="s">
        <v>0</v>
      </c>
      <c r="H68" s="9" t="s">
        <v>0</v>
      </c>
      <c r="I68" s="9" t="s">
        <v>0</v>
      </c>
      <c r="J68" s="8">
        <v>7.0855100000000002</v>
      </c>
      <c r="K68" s="8">
        <v>0</v>
      </c>
      <c r="L68" s="9" t="s">
        <v>115</v>
      </c>
      <c r="M68" s="8">
        <v>7.0855100000000002</v>
      </c>
      <c r="N68" s="10">
        <v>1.2999999999999999E-5</v>
      </c>
      <c r="O68" s="11">
        <v>0</v>
      </c>
      <c r="Q68" t="b">
        <f t="shared" si="1"/>
        <v>0</v>
      </c>
    </row>
    <row r="69" spans="2:17" x14ac:dyDescent="0.25">
      <c r="B69" s="7">
        <v>74</v>
      </c>
      <c r="C69" t="s">
        <v>81</v>
      </c>
      <c r="D69" s="8">
        <v>584.18271000000004</v>
      </c>
      <c r="E69" s="8">
        <v>14228.7732</v>
      </c>
      <c r="F69" s="8">
        <v>1.02396</v>
      </c>
      <c r="G69" s="9" t="s">
        <v>0</v>
      </c>
      <c r="H69" s="9" t="s">
        <v>0</v>
      </c>
      <c r="I69" s="9" t="s">
        <v>0</v>
      </c>
      <c r="J69" s="8">
        <v>413.97174000000001</v>
      </c>
      <c r="K69" s="8">
        <v>8.1920000000000007E-2</v>
      </c>
      <c r="L69" s="9" t="s">
        <v>115</v>
      </c>
      <c r="M69" s="8">
        <v>414.05365999999998</v>
      </c>
      <c r="N69" s="10">
        <v>7.7399999999999995E-4</v>
      </c>
      <c r="O69" s="11">
        <v>0.02</v>
      </c>
      <c r="Q69" t="b">
        <f t="shared" si="1"/>
        <v>0</v>
      </c>
    </row>
    <row r="70" spans="2:17" x14ac:dyDescent="0.25">
      <c r="B70" s="7">
        <v>75</v>
      </c>
      <c r="C70" t="s">
        <v>127</v>
      </c>
      <c r="D70" s="8">
        <v>0</v>
      </c>
      <c r="E70" s="8">
        <v>623.74595999999997</v>
      </c>
      <c r="F70" s="8">
        <v>0</v>
      </c>
      <c r="G70" s="9" t="s">
        <v>0</v>
      </c>
      <c r="H70" s="9" t="s">
        <v>0</v>
      </c>
      <c r="I70" s="9" t="s">
        <v>0</v>
      </c>
      <c r="J70" s="8">
        <v>2.26031</v>
      </c>
      <c r="K70" s="8">
        <v>0</v>
      </c>
      <c r="L70" s="9" t="s">
        <v>115</v>
      </c>
      <c r="M70" s="8">
        <v>2.26031</v>
      </c>
      <c r="N70" s="10">
        <v>3.9999999999999998E-6</v>
      </c>
      <c r="O70" s="11">
        <v>0</v>
      </c>
      <c r="Q70" t="b">
        <f t="shared" si="1"/>
        <v>0</v>
      </c>
    </row>
    <row r="71" spans="2:17" x14ac:dyDescent="0.25">
      <c r="B71" s="7">
        <v>76</v>
      </c>
      <c r="C71" t="s">
        <v>122</v>
      </c>
      <c r="D71" s="8">
        <v>0</v>
      </c>
      <c r="E71" s="8">
        <v>251.35878</v>
      </c>
      <c r="F71" s="8">
        <v>0</v>
      </c>
      <c r="G71" s="9" t="s">
        <v>0</v>
      </c>
      <c r="H71" s="9" t="s">
        <v>0</v>
      </c>
      <c r="I71" s="9" t="s">
        <v>0</v>
      </c>
      <c r="J71" s="8">
        <v>7.3066000000000004</v>
      </c>
      <c r="K71" s="8">
        <v>0</v>
      </c>
      <c r="L71" s="9" t="s">
        <v>115</v>
      </c>
      <c r="M71" s="8">
        <v>7.3066000000000004</v>
      </c>
      <c r="N71" s="10">
        <v>1.4E-5</v>
      </c>
      <c r="O71" s="11">
        <v>0</v>
      </c>
      <c r="Q71" t="b">
        <f t="shared" si="1"/>
        <v>0</v>
      </c>
    </row>
    <row r="72" spans="2:17" x14ac:dyDescent="0.25">
      <c r="B72" s="7">
        <v>77</v>
      </c>
      <c r="C72" t="s">
        <v>82</v>
      </c>
      <c r="D72" s="8">
        <v>0</v>
      </c>
      <c r="E72" s="8">
        <v>72.957689999999999</v>
      </c>
      <c r="F72" s="8">
        <v>0</v>
      </c>
      <c r="G72" s="9" t="s">
        <v>0</v>
      </c>
      <c r="H72" s="9" t="s">
        <v>0</v>
      </c>
      <c r="I72" s="9" t="s">
        <v>0</v>
      </c>
      <c r="J72" s="8">
        <v>0.92396999999999996</v>
      </c>
      <c r="K72" s="8">
        <v>0</v>
      </c>
      <c r="L72" s="9" t="s">
        <v>115</v>
      </c>
      <c r="M72" s="8">
        <v>0.92396999999999996</v>
      </c>
      <c r="N72" s="10">
        <v>1.9999999999999999E-6</v>
      </c>
      <c r="O72" s="11">
        <v>0</v>
      </c>
      <c r="Q72" t="b">
        <f t="shared" si="1"/>
        <v>0</v>
      </c>
    </row>
    <row r="73" spans="2:17" x14ac:dyDescent="0.25">
      <c r="B73" s="7">
        <v>78</v>
      </c>
      <c r="C73" t="s">
        <v>83</v>
      </c>
      <c r="D73" s="8">
        <v>0</v>
      </c>
      <c r="E73" s="8">
        <v>5955.2748700000002</v>
      </c>
      <c r="F73" s="8">
        <v>0</v>
      </c>
      <c r="G73" s="9" t="s">
        <v>0</v>
      </c>
      <c r="H73" s="9" t="s">
        <v>0</v>
      </c>
      <c r="I73" s="9" t="s">
        <v>0</v>
      </c>
      <c r="J73" s="8">
        <v>145.02000000000001</v>
      </c>
      <c r="K73" s="8">
        <v>0</v>
      </c>
      <c r="L73" s="9" t="s">
        <v>115</v>
      </c>
      <c r="M73" s="8">
        <v>145.02000000000001</v>
      </c>
      <c r="N73" s="10">
        <v>2.7099999999999997E-4</v>
      </c>
      <c r="O73" s="11">
        <v>0</v>
      </c>
      <c r="Q73" t="b">
        <f t="shared" si="1"/>
        <v>0</v>
      </c>
    </row>
    <row r="74" spans="2:17" x14ac:dyDescent="0.25">
      <c r="B74" s="7">
        <v>79</v>
      </c>
      <c r="C74" t="s">
        <v>84</v>
      </c>
      <c r="D74" s="8">
        <v>30.62998</v>
      </c>
      <c r="E74" s="8">
        <v>2480.49035</v>
      </c>
      <c r="F74" s="8">
        <v>0</v>
      </c>
      <c r="G74" s="9" t="s">
        <v>0</v>
      </c>
      <c r="H74" s="9" t="s">
        <v>0</v>
      </c>
      <c r="I74" s="9" t="s">
        <v>0</v>
      </c>
      <c r="J74" s="8">
        <v>55.397530000000003</v>
      </c>
      <c r="K74" s="8">
        <v>0</v>
      </c>
      <c r="L74" s="9" t="s">
        <v>115</v>
      </c>
      <c r="M74" s="8">
        <v>55.397530000000003</v>
      </c>
      <c r="N74" s="10">
        <v>1.0399999999999999E-4</v>
      </c>
      <c r="O74" s="11">
        <v>0</v>
      </c>
      <c r="Q74" t="b">
        <f t="shared" si="1"/>
        <v>0</v>
      </c>
    </row>
    <row r="75" spans="2:17" x14ac:dyDescent="0.25">
      <c r="B75" s="7">
        <v>80</v>
      </c>
      <c r="C75" t="s">
        <v>85</v>
      </c>
      <c r="D75" s="8">
        <v>0</v>
      </c>
      <c r="E75" s="8">
        <v>61.239519999999999</v>
      </c>
      <c r="F75" s="8">
        <v>0</v>
      </c>
      <c r="G75" s="9" t="s">
        <v>0</v>
      </c>
      <c r="H75" s="9" t="s">
        <v>0</v>
      </c>
      <c r="I75" s="9" t="s">
        <v>0</v>
      </c>
      <c r="J75" s="8">
        <v>1.39594</v>
      </c>
      <c r="K75" s="8">
        <v>0</v>
      </c>
      <c r="L75" s="9" t="s">
        <v>115</v>
      </c>
      <c r="M75" s="8">
        <v>1.39594</v>
      </c>
      <c r="N75" s="10">
        <v>3.0000000000000001E-6</v>
      </c>
      <c r="O75" s="11">
        <v>0</v>
      </c>
      <c r="Q75" t="b">
        <f t="shared" si="1"/>
        <v>0</v>
      </c>
    </row>
    <row r="76" spans="2:17" x14ac:dyDescent="0.25">
      <c r="B76" s="7">
        <v>81</v>
      </c>
      <c r="C76" t="s">
        <v>86</v>
      </c>
      <c r="D76" s="8">
        <v>0</v>
      </c>
      <c r="E76" s="8">
        <v>49.70176</v>
      </c>
      <c r="F76" s="8">
        <v>0</v>
      </c>
      <c r="G76" s="9" t="s">
        <v>0</v>
      </c>
      <c r="H76" s="9" t="s">
        <v>0</v>
      </c>
      <c r="I76" s="9" t="s">
        <v>0</v>
      </c>
      <c r="J76" s="8">
        <v>0.24823999999999999</v>
      </c>
      <c r="K76" s="8">
        <v>0</v>
      </c>
      <c r="L76" s="9" t="s">
        <v>115</v>
      </c>
      <c r="M76" s="8">
        <v>0.24823999999999999</v>
      </c>
      <c r="N76" s="10">
        <v>0</v>
      </c>
      <c r="O76" s="11">
        <v>0</v>
      </c>
      <c r="Q76" t="b">
        <f t="shared" si="1"/>
        <v>0</v>
      </c>
    </row>
    <row r="77" spans="2:17" x14ac:dyDescent="0.25">
      <c r="B77" s="7">
        <v>82</v>
      </c>
      <c r="C77" t="s">
        <v>87</v>
      </c>
      <c r="D77" s="8">
        <v>0</v>
      </c>
      <c r="E77" s="8">
        <v>325.06281999999999</v>
      </c>
      <c r="F77" s="8">
        <v>0</v>
      </c>
      <c r="G77" s="9" t="s">
        <v>0</v>
      </c>
      <c r="H77" s="9" t="s">
        <v>0</v>
      </c>
      <c r="I77" s="9" t="s">
        <v>0</v>
      </c>
      <c r="J77" s="8">
        <v>2.66147</v>
      </c>
      <c r="K77" s="8">
        <v>0</v>
      </c>
      <c r="L77" s="9" t="s">
        <v>115</v>
      </c>
      <c r="M77" s="8">
        <v>2.66147</v>
      </c>
      <c r="N77" s="10">
        <v>5.0000000000000004E-6</v>
      </c>
      <c r="O77" s="11">
        <v>0</v>
      </c>
      <c r="Q77" t="b">
        <f t="shared" si="1"/>
        <v>0</v>
      </c>
    </row>
    <row r="78" spans="2:17" x14ac:dyDescent="0.25">
      <c r="B78" s="7">
        <v>83</v>
      </c>
      <c r="C78" t="s">
        <v>128</v>
      </c>
      <c r="D78" s="8">
        <v>0</v>
      </c>
      <c r="E78" s="8">
        <v>28.316610000000001</v>
      </c>
      <c r="F78" s="8">
        <v>0</v>
      </c>
      <c r="G78" s="9" t="s">
        <v>0</v>
      </c>
      <c r="H78" s="9" t="s">
        <v>0</v>
      </c>
      <c r="I78" s="9" t="s">
        <v>0</v>
      </c>
      <c r="J78" s="8">
        <v>0.68489999999999995</v>
      </c>
      <c r="K78" s="8">
        <v>0</v>
      </c>
      <c r="L78" s="9" t="s">
        <v>115</v>
      </c>
      <c r="M78" s="8">
        <v>0.68489999999999995</v>
      </c>
      <c r="N78" s="10">
        <v>9.9999999999999995E-7</v>
      </c>
      <c r="O78" s="11">
        <v>0</v>
      </c>
      <c r="Q78" t="b">
        <f t="shared" si="1"/>
        <v>0</v>
      </c>
    </row>
    <row r="79" spans="2:17" x14ac:dyDescent="0.25">
      <c r="B79" s="7">
        <v>84</v>
      </c>
      <c r="C79" t="s">
        <v>88</v>
      </c>
      <c r="D79" s="8">
        <v>0</v>
      </c>
      <c r="E79" s="8">
        <v>5582.3322399999997</v>
      </c>
      <c r="F79" s="8">
        <v>7.9608299999999996</v>
      </c>
      <c r="G79" s="9" t="s">
        <v>0</v>
      </c>
      <c r="H79" s="9" t="s">
        <v>0</v>
      </c>
      <c r="I79" s="9" t="s">
        <v>0</v>
      </c>
      <c r="J79" s="8">
        <v>240.15858</v>
      </c>
      <c r="K79" s="8">
        <v>0.63687000000000005</v>
      </c>
      <c r="L79" s="9" t="s">
        <v>115</v>
      </c>
      <c r="M79" s="8">
        <v>240.79544999999999</v>
      </c>
      <c r="N79" s="10">
        <v>4.4999999999999999E-4</v>
      </c>
      <c r="O79" s="11">
        <v>0</v>
      </c>
      <c r="Q79" t="b">
        <f t="shared" si="1"/>
        <v>0</v>
      </c>
    </row>
    <row r="80" spans="2:17" x14ac:dyDescent="0.25">
      <c r="B80" s="7">
        <v>85</v>
      </c>
      <c r="C80" t="s">
        <v>89</v>
      </c>
      <c r="D80" s="8">
        <v>194.14085</v>
      </c>
      <c r="E80" s="8">
        <v>1592.22541</v>
      </c>
      <c r="F80" s="8">
        <v>0</v>
      </c>
      <c r="G80" s="9" t="s">
        <v>0</v>
      </c>
      <c r="H80" s="9" t="s">
        <v>0</v>
      </c>
      <c r="I80" s="9" t="s">
        <v>0</v>
      </c>
      <c r="J80" s="8">
        <v>115.45731000000001</v>
      </c>
      <c r="K80" s="8">
        <v>0</v>
      </c>
      <c r="L80" s="9" t="s">
        <v>115</v>
      </c>
      <c r="M80" s="8">
        <v>115.45731000000001</v>
      </c>
      <c r="N80" s="10">
        <v>2.1599999999999999E-4</v>
      </c>
      <c r="O80" s="11">
        <v>0</v>
      </c>
      <c r="Q80" t="b">
        <f t="shared" si="1"/>
        <v>0</v>
      </c>
    </row>
    <row r="81" spans="2:17" x14ac:dyDescent="0.25">
      <c r="B81" s="7">
        <v>86</v>
      </c>
      <c r="C81" t="s">
        <v>90</v>
      </c>
      <c r="D81" s="8">
        <v>0</v>
      </c>
      <c r="E81" s="8">
        <v>39.430549999999997</v>
      </c>
      <c r="F81" s="8">
        <v>0</v>
      </c>
      <c r="G81" s="9" t="s">
        <v>0</v>
      </c>
      <c r="H81" s="9" t="s">
        <v>0</v>
      </c>
      <c r="I81" s="9" t="s">
        <v>0</v>
      </c>
      <c r="J81" s="8">
        <v>3.3337699999999999</v>
      </c>
      <c r="K81" s="8">
        <v>0</v>
      </c>
      <c r="L81" s="9" t="s">
        <v>115</v>
      </c>
      <c r="M81" s="8">
        <v>3.3337699999999999</v>
      </c>
      <c r="N81" s="10">
        <v>6.0000000000000002E-6</v>
      </c>
      <c r="O81" s="11">
        <v>1.2500000000000001E-2</v>
      </c>
      <c r="Q81" t="b">
        <f t="shared" si="1"/>
        <v>0</v>
      </c>
    </row>
    <row r="82" spans="2:17" x14ac:dyDescent="0.25">
      <c r="B82" s="7">
        <v>87</v>
      </c>
      <c r="C82" t="s">
        <v>91</v>
      </c>
      <c r="D82" s="8">
        <v>88.615139999999997</v>
      </c>
      <c r="E82" s="8">
        <v>6064.6361999999999</v>
      </c>
      <c r="F82" s="8">
        <v>0</v>
      </c>
      <c r="G82" s="9" t="s">
        <v>0</v>
      </c>
      <c r="H82" s="9" t="s">
        <v>0</v>
      </c>
      <c r="I82" s="9" t="s">
        <v>0</v>
      </c>
      <c r="J82" s="8">
        <v>148.48382000000001</v>
      </c>
      <c r="K82" s="8">
        <v>0</v>
      </c>
      <c r="L82" s="9" t="s">
        <v>115</v>
      </c>
      <c r="M82" s="8">
        <v>148.48382000000001</v>
      </c>
      <c r="N82" s="10">
        <v>2.7799999999999998E-4</v>
      </c>
      <c r="O82" s="11">
        <v>0</v>
      </c>
      <c r="Q82" t="b">
        <f t="shared" si="1"/>
        <v>0</v>
      </c>
    </row>
    <row r="83" spans="2:17" x14ac:dyDescent="0.25">
      <c r="B83" s="7">
        <v>88</v>
      </c>
      <c r="C83" t="s">
        <v>92</v>
      </c>
      <c r="D83" s="8">
        <v>363.99551000000002</v>
      </c>
      <c r="E83" s="8">
        <v>19561.747360000001</v>
      </c>
      <c r="F83" s="8">
        <v>14.01276</v>
      </c>
      <c r="G83" s="9" t="s">
        <v>0</v>
      </c>
      <c r="H83" s="9" t="s">
        <v>0</v>
      </c>
      <c r="I83" s="9" t="s">
        <v>0</v>
      </c>
      <c r="J83" s="8">
        <v>802.86755000000005</v>
      </c>
      <c r="K83" s="8">
        <v>1.1210199999999999</v>
      </c>
      <c r="L83" s="9" t="s">
        <v>115</v>
      </c>
      <c r="M83" s="8">
        <v>803.98856999999998</v>
      </c>
      <c r="N83" s="10">
        <v>1.503E-3</v>
      </c>
      <c r="O83" s="11">
        <v>0.01</v>
      </c>
      <c r="Q83" t="b">
        <f t="shared" si="1"/>
        <v>0</v>
      </c>
    </row>
    <row r="84" spans="2:17" x14ac:dyDescent="0.25">
      <c r="B84" s="7">
        <v>89</v>
      </c>
      <c r="C84" t="s">
        <v>129</v>
      </c>
      <c r="D84" s="8">
        <v>0</v>
      </c>
      <c r="E84" s="8">
        <v>55.433329999999998</v>
      </c>
      <c r="F84" s="8">
        <v>0</v>
      </c>
      <c r="G84" s="9" t="s">
        <v>0</v>
      </c>
      <c r="H84" s="9" t="s">
        <v>0</v>
      </c>
      <c r="I84" s="9" t="s">
        <v>0</v>
      </c>
      <c r="J84" s="8">
        <v>0.54752000000000001</v>
      </c>
      <c r="K84" s="8">
        <v>0</v>
      </c>
      <c r="L84" s="9" t="s">
        <v>115</v>
      </c>
      <c r="M84" s="8">
        <v>0.54752000000000001</v>
      </c>
      <c r="N84" s="10">
        <v>9.9999999999999995E-7</v>
      </c>
      <c r="O84" s="11">
        <v>0</v>
      </c>
      <c r="Q84" t="b">
        <f t="shared" si="1"/>
        <v>0</v>
      </c>
    </row>
    <row r="85" spans="2:17" x14ac:dyDescent="0.25">
      <c r="B85" s="7">
        <v>90</v>
      </c>
      <c r="C85" t="s">
        <v>93</v>
      </c>
      <c r="D85" s="8">
        <v>1829881.90867</v>
      </c>
      <c r="E85" s="8">
        <v>13550.00042</v>
      </c>
      <c r="F85" s="8">
        <v>93.054109999999994</v>
      </c>
      <c r="G85" s="9" t="s">
        <v>0</v>
      </c>
      <c r="H85" s="9" t="s">
        <v>0</v>
      </c>
      <c r="I85" s="9" t="s">
        <v>0</v>
      </c>
      <c r="J85" s="8">
        <v>118103.74546000001</v>
      </c>
      <c r="K85" s="8">
        <v>7.4443299999999999</v>
      </c>
      <c r="L85" s="9" t="s">
        <v>115</v>
      </c>
      <c r="M85" s="8">
        <v>118111.18979</v>
      </c>
      <c r="N85" s="10">
        <v>0.22086800000000001</v>
      </c>
      <c r="O85" s="11">
        <v>0.02</v>
      </c>
      <c r="Q85" t="b">
        <f t="shared" si="1"/>
        <v>0</v>
      </c>
    </row>
    <row r="86" spans="2:17" x14ac:dyDescent="0.25">
      <c r="B86" s="7">
        <v>91</v>
      </c>
      <c r="C86" t="s">
        <v>94</v>
      </c>
      <c r="D86" s="8">
        <v>0</v>
      </c>
      <c r="E86" s="8">
        <v>211.72451000000001</v>
      </c>
      <c r="F86" s="8">
        <v>0</v>
      </c>
      <c r="G86" s="9" t="s">
        <v>0</v>
      </c>
      <c r="H86" s="9" t="s">
        <v>0</v>
      </c>
      <c r="I86" s="9" t="s">
        <v>0</v>
      </c>
      <c r="J86" s="8">
        <v>3.9247999999999998</v>
      </c>
      <c r="K86" s="8">
        <v>0</v>
      </c>
      <c r="L86" s="9" t="s">
        <v>115</v>
      </c>
      <c r="M86" s="8">
        <v>3.9247999999999998</v>
      </c>
      <c r="N86" s="10">
        <v>6.9999999999999999E-6</v>
      </c>
      <c r="O86" s="11">
        <v>0</v>
      </c>
      <c r="Q86" t="b">
        <f t="shared" si="1"/>
        <v>0</v>
      </c>
    </row>
    <row r="87" spans="2:17" x14ac:dyDescent="0.25">
      <c r="B87" s="7">
        <v>92</v>
      </c>
      <c r="C87" t="s">
        <v>95</v>
      </c>
      <c r="D87" s="8">
        <v>0</v>
      </c>
      <c r="E87" s="8">
        <v>64.978070000000002</v>
      </c>
      <c r="F87" s="8">
        <v>0</v>
      </c>
      <c r="G87" s="9" t="s">
        <v>0</v>
      </c>
      <c r="H87" s="9" t="s">
        <v>0</v>
      </c>
      <c r="I87" s="9" t="s">
        <v>0</v>
      </c>
      <c r="J87" s="8">
        <v>1.49407</v>
      </c>
      <c r="K87" s="8">
        <v>0</v>
      </c>
      <c r="L87" s="9" t="s">
        <v>115</v>
      </c>
      <c r="M87" s="8">
        <v>1.49407</v>
      </c>
      <c r="N87" s="10">
        <v>3.0000000000000001E-6</v>
      </c>
      <c r="O87" s="11">
        <v>0</v>
      </c>
      <c r="Q87" t="b">
        <f t="shared" si="1"/>
        <v>0</v>
      </c>
    </row>
    <row r="88" spans="2:17" x14ac:dyDescent="0.25">
      <c r="B88" s="7">
        <v>93</v>
      </c>
      <c r="C88" t="s">
        <v>96</v>
      </c>
      <c r="D88" s="8">
        <v>0</v>
      </c>
      <c r="E88" s="8">
        <v>569.82086000000004</v>
      </c>
      <c r="F88" s="8">
        <v>0</v>
      </c>
      <c r="G88" s="9" t="s">
        <v>0</v>
      </c>
      <c r="H88" s="9" t="s">
        <v>0</v>
      </c>
      <c r="I88" s="9" t="s">
        <v>0</v>
      </c>
      <c r="J88" s="8">
        <v>9.6262799999999995</v>
      </c>
      <c r="K88" s="8">
        <v>0</v>
      </c>
      <c r="L88" s="9" t="s">
        <v>115</v>
      </c>
      <c r="M88" s="8">
        <v>9.6262799999999995</v>
      </c>
      <c r="N88" s="10">
        <v>1.8E-5</v>
      </c>
      <c r="O88" s="11">
        <v>0</v>
      </c>
      <c r="Q88" t="b">
        <f t="shared" si="1"/>
        <v>0</v>
      </c>
    </row>
    <row r="89" spans="2:17" x14ac:dyDescent="0.25">
      <c r="B89" s="7">
        <v>94</v>
      </c>
      <c r="C89" t="s">
        <v>97</v>
      </c>
      <c r="D89" s="8">
        <v>0</v>
      </c>
      <c r="E89" s="8">
        <v>1415.33376</v>
      </c>
      <c r="F89" s="8">
        <v>0</v>
      </c>
      <c r="G89" s="9" t="s">
        <v>0</v>
      </c>
      <c r="H89" s="9" t="s">
        <v>0</v>
      </c>
      <c r="I89" s="9" t="s">
        <v>0</v>
      </c>
      <c r="J89" s="8">
        <v>47.072420000000001</v>
      </c>
      <c r="K89" s="8">
        <v>0</v>
      </c>
      <c r="L89" s="9" t="s">
        <v>115</v>
      </c>
      <c r="M89" s="8">
        <v>47.072420000000001</v>
      </c>
      <c r="N89" s="10">
        <v>8.7999999999999998E-5</v>
      </c>
      <c r="O89" s="11">
        <v>0</v>
      </c>
      <c r="Q89" t="b">
        <f t="shared" si="1"/>
        <v>0</v>
      </c>
    </row>
    <row r="90" spans="2:17" x14ac:dyDescent="0.25">
      <c r="B90" s="7">
        <v>95</v>
      </c>
      <c r="C90" t="s">
        <v>98</v>
      </c>
      <c r="D90" s="8">
        <v>0</v>
      </c>
      <c r="E90" s="8">
        <v>732.62584000000004</v>
      </c>
      <c r="F90" s="8">
        <v>0</v>
      </c>
      <c r="G90" s="9" t="s">
        <v>0</v>
      </c>
      <c r="H90" s="9" t="s">
        <v>0</v>
      </c>
      <c r="I90" s="9" t="s">
        <v>0</v>
      </c>
      <c r="J90" s="8">
        <v>30.160900000000002</v>
      </c>
      <c r="K90" s="8">
        <v>0</v>
      </c>
      <c r="L90" s="9" t="s">
        <v>115</v>
      </c>
      <c r="M90" s="8">
        <v>30.160900000000002</v>
      </c>
      <c r="N90" s="10">
        <v>5.5999999999999999E-5</v>
      </c>
      <c r="O90" s="11">
        <v>0</v>
      </c>
      <c r="Q90" t="b">
        <f t="shared" si="1"/>
        <v>0</v>
      </c>
    </row>
    <row r="91" spans="2:17" x14ac:dyDescent="0.25">
      <c r="B91" s="7">
        <v>96</v>
      </c>
      <c r="C91" s="12" t="s">
        <v>99</v>
      </c>
      <c r="D91" s="8">
        <v>0</v>
      </c>
      <c r="E91" s="8">
        <v>145.9718</v>
      </c>
      <c r="F91" s="8">
        <v>0</v>
      </c>
      <c r="G91" s="9" t="s">
        <v>0</v>
      </c>
      <c r="H91" s="9" t="s">
        <v>0</v>
      </c>
      <c r="I91" s="9" t="s">
        <v>0</v>
      </c>
      <c r="J91" s="8">
        <v>11.98738</v>
      </c>
      <c r="K91" s="8">
        <v>0</v>
      </c>
      <c r="L91" s="8" t="s">
        <v>115</v>
      </c>
      <c r="M91" s="8">
        <v>11.98738</v>
      </c>
      <c r="N91" s="13">
        <v>2.1999999999999999E-5</v>
      </c>
      <c r="O91" s="14">
        <v>0.01</v>
      </c>
      <c r="Q91" t="b">
        <f t="shared" si="1"/>
        <v>0</v>
      </c>
    </row>
    <row r="92" spans="2:17" x14ac:dyDescent="0.25">
      <c r="B92" s="7">
        <v>97</v>
      </c>
      <c r="C92" s="12" t="s">
        <v>100</v>
      </c>
      <c r="D92" s="8">
        <v>0</v>
      </c>
      <c r="E92" s="8">
        <v>3.86673</v>
      </c>
      <c r="F92" s="8">
        <v>0</v>
      </c>
      <c r="G92" s="9" t="s">
        <v>0</v>
      </c>
      <c r="H92" s="9" t="s">
        <v>0</v>
      </c>
      <c r="I92" s="9" t="s">
        <v>0</v>
      </c>
      <c r="J92" s="8">
        <v>0.43393999999999999</v>
      </c>
      <c r="K92" s="8">
        <v>0</v>
      </c>
      <c r="L92" s="8" t="s">
        <v>115</v>
      </c>
      <c r="M92" s="8">
        <v>0.43393999999999999</v>
      </c>
      <c r="N92" s="13">
        <v>9.9999999999999995E-7</v>
      </c>
      <c r="O92" s="14">
        <v>0</v>
      </c>
      <c r="Q92" t="b">
        <f t="shared" si="1"/>
        <v>0</v>
      </c>
    </row>
    <row r="93" spans="2:17" x14ac:dyDescent="0.25">
      <c r="B93" s="7">
        <v>98</v>
      </c>
      <c r="C93" s="12" t="s">
        <v>101</v>
      </c>
      <c r="D93" s="8">
        <v>0</v>
      </c>
      <c r="E93" s="8">
        <v>208.41381000000001</v>
      </c>
      <c r="F93" s="8">
        <v>0</v>
      </c>
      <c r="G93" s="9" t="s">
        <v>0</v>
      </c>
      <c r="H93" s="9" t="s">
        <v>0</v>
      </c>
      <c r="I93" s="9" t="s">
        <v>0</v>
      </c>
      <c r="J93" s="8">
        <v>5.3221600000000002</v>
      </c>
      <c r="K93" s="8">
        <v>0</v>
      </c>
      <c r="L93" s="8" t="s">
        <v>115</v>
      </c>
      <c r="M93" s="8">
        <v>5.3221600000000002</v>
      </c>
      <c r="N93" s="13">
        <v>1.0000000000000001E-5</v>
      </c>
      <c r="O93" s="14">
        <v>0</v>
      </c>
      <c r="Q93" t="b">
        <f t="shared" si="1"/>
        <v>0</v>
      </c>
    </row>
    <row r="94" spans="2:17" x14ac:dyDescent="0.25">
      <c r="B94" s="7">
        <v>99</v>
      </c>
      <c r="C94" s="12" t="s">
        <v>102</v>
      </c>
      <c r="D94" s="8">
        <v>0</v>
      </c>
      <c r="E94" s="8">
        <v>7901.2797499999997</v>
      </c>
      <c r="F94" s="8">
        <v>13.52356</v>
      </c>
      <c r="G94" s="9" t="s">
        <v>0</v>
      </c>
      <c r="H94" s="9" t="s">
        <v>0</v>
      </c>
      <c r="I94" s="9" t="s">
        <v>0</v>
      </c>
      <c r="J94" s="8">
        <v>224.95775</v>
      </c>
      <c r="K94" s="8">
        <v>1.08188</v>
      </c>
      <c r="L94" s="8" t="s">
        <v>115</v>
      </c>
      <c r="M94" s="8">
        <v>226.03963999999999</v>
      </c>
      <c r="N94" s="13">
        <v>4.2299999999999998E-4</v>
      </c>
      <c r="O94" s="14">
        <v>0</v>
      </c>
      <c r="Q94" t="b">
        <f t="shared" si="1"/>
        <v>0</v>
      </c>
    </row>
    <row r="95" spans="2:17" x14ac:dyDescent="0.25">
      <c r="B95" s="7">
        <v>100</v>
      </c>
      <c r="C95" s="12" t="s">
        <v>103</v>
      </c>
      <c r="D95" s="8">
        <v>0</v>
      </c>
      <c r="E95" s="8">
        <v>608.91718000000003</v>
      </c>
      <c r="F95" s="8">
        <v>0</v>
      </c>
      <c r="G95" s="9" t="s">
        <v>0</v>
      </c>
      <c r="H95" s="9" t="s">
        <v>0</v>
      </c>
      <c r="I95" s="9" t="s">
        <v>0</v>
      </c>
      <c r="J95" s="8">
        <v>4.4220100000000002</v>
      </c>
      <c r="K95" s="8">
        <v>0</v>
      </c>
      <c r="L95" s="8" t="s">
        <v>115</v>
      </c>
      <c r="M95" s="8">
        <v>4.4220100000000002</v>
      </c>
      <c r="N95" s="13">
        <v>7.9999999999999996E-6</v>
      </c>
      <c r="O95" s="14">
        <v>0</v>
      </c>
      <c r="Q95" t="b">
        <f t="shared" si="1"/>
        <v>0</v>
      </c>
    </row>
    <row r="96" spans="2:17" x14ac:dyDescent="0.25">
      <c r="B96" s="7">
        <v>101</v>
      </c>
      <c r="C96" s="12" t="s">
        <v>104</v>
      </c>
      <c r="D96" s="8">
        <v>0</v>
      </c>
      <c r="E96" s="8">
        <v>590.55802000000006</v>
      </c>
      <c r="F96" s="8">
        <v>0</v>
      </c>
      <c r="G96" s="9" t="s">
        <v>0</v>
      </c>
      <c r="H96" s="9" t="s">
        <v>0</v>
      </c>
      <c r="I96" s="9" t="s">
        <v>0</v>
      </c>
      <c r="J96" s="8">
        <v>13.10122</v>
      </c>
      <c r="K96" s="8">
        <v>0</v>
      </c>
      <c r="L96" s="8" t="s">
        <v>115</v>
      </c>
      <c r="M96" s="8">
        <v>13.10122</v>
      </c>
      <c r="N96" s="13">
        <v>2.4000000000000001E-5</v>
      </c>
      <c r="O96" s="14">
        <v>0</v>
      </c>
      <c r="Q96" t="b">
        <f t="shared" si="1"/>
        <v>0</v>
      </c>
    </row>
    <row r="97" spans="2:17" x14ac:dyDescent="0.25">
      <c r="B97" s="7">
        <v>102</v>
      </c>
      <c r="C97" s="12" t="s">
        <v>105</v>
      </c>
      <c r="D97" s="8">
        <v>0</v>
      </c>
      <c r="E97" s="8">
        <v>55.483020000000003</v>
      </c>
      <c r="F97" s="8">
        <v>0</v>
      </c>
      <c r="G97" s="9" t="s">
        <v>0</v>
      </c>
      <c r="H97" s="9" t="s">
        <v>0</v>
      </c>
      <c r="I97" s="9" t="s">
        <v>0</v>
      </c>
      <c r="J97" s="8">
        <v>2.9554100000000001</v>
      </c>
      <c r="K97" s="8">
        <v>0</v>
      </c>
      <c r="L97" s="8" t="s">
        <v>115</v>
      </c>
      <c r="M97" s="8">
        <v>2.9554100000000001</v>
      </c>
      <c r="N97" s="13">
        <v>6.0000000000000002E-6</v>
      </c>
      <c r="O97" s="14">
        <v>0</v>
      </c>
      <c r="Q97" t="b">
        <f t="shared" si="1"/>
        <v>0</v>
      </c>
    </row>
    <row r="98" spans="2:17" x14ac:dyDescent="0.25">
      <c r="B98" s="7">
        <v>103</v>
      </c>
      <c r="C98" s="12" t="s">
        <v>106</v>
      </c>
      <c r="D98" s="8">
        <v>0</v>
      </c>
      <c r="E98" s="8">
        <v>18748.299360000001</v>
      </c>
      <c r="F98" s="8">
        <v>1054.1419699999999</v>
      </c>
      <c r="G98" s="9" t="s">
        <v>0</v>
      </c>
      <c r="H98" s="9" t="s">
        <v>0</v>
      </c>
      <c r="I98" s="9" t="s">
        <v>0</v>
      </c>
      <c r="J98" s="8">
        <v>444.27562</v>
      </c>
      <c r="K98" s="8">
        <v>84.331360000000004</v>
      </c>
      <c r="L98" s="8" t="s">
        <v>115</v>
      </c>
      <c r="M98" s="8">
        <v>528.60698000000002</v>
      </c>
      <c r="N98" s="13">
        <v>9.8799999999999995E-4</v>
      </c>
      <c r="O98" s="14">
        <v>0</v>
      </c>
      <c r="Q98" t="b">
        <f t="shared" si="1"/>
        <v>0</v>
      </c>
    </row>
    <row r="99" spans="2:17" x14ac:dyDescent="0.25">
      <c r="B99" s="7">
        <v>104</v>
      </c>
      <c r="C99" s="12" t="s">
        <v>107</v>
      </c>
      <c r="D99" s="8">
        <v>0</v>
      </c>
      <c r="E99" s="8">
        <v>3.3064200000000001</v>
      </c>
      <c r="F99" s="8">
        <v>0</v>
      </c>
      <c r="G99" s="9" t="s">
        <v>0</v>
      </c>
      <c r="H99" s="9" t="s">
        <v>0</v>
      </c>
      <c r="I99" s="9" t="s">
        <v>0</v>
      </c>
      <c r="J99" s="8">
        <v>0.16832</v>
      </c>
      <c r="K99" s="8">
        <v>0</v>
      </c>
      <c r="L99" s="8" t="s">
        <v>115</v>
      </c>
      <c r="M99" s="8">
        <v>0.16832</v>
      </c>
      <c r="N99" s="13">
        <v>0</v>
      </c>
      <c r="O99" s="14">
        <v>0</v>
      </c>
      <c r="Q99" t="b">
        <f t="shared" si="1"/>
        <v>0</v>
      </c>
    </row>
    <row r="100" spans="2:17" x14ac:dyDescent="0.25">
      <c r="B100" s="7">
        <v>105</v>
      </c>
      <c r="C100" s="12" t="s">
        <v>108</v>
      </c>
      <c r="D100" s="8">
        <v>0</v>
      </c>
      <c r="E100" s="8">
        <v>395.77035000000001</v>
      </c>
      <c r="F100" s="8">
        <v>0</v>
      </c>
      <c r="G100" s="9" t="s">
        <v>0</v>
      </c>
      <c r="H100" s="9" t="s">
        <v>0</v>
      </c>
      <c r="I100" s="9" t="s">
        <v>0</v>
      </c>
      <c r="J100" s="8">
        <v>12.797940000000001</v>
      </c>
      <c r="K100" s="8">
        <v>0</v>
      </c>
      <c r="L100" s="8" t="s">
        <v>115</v>
      </c>
      <c r="M100" s="8">
        <v>12.797940000000001</v>
      </c>
      <c r="N100" s="13">
        <v>2.4000000000000001E-5</v>
      </c>
      <c r="O100" s="14">
        <v>0</v>
      </c>
      <c r="Q100" t="b">
        <f t="shared" si="1"/>
        <v>0</v>
      </c>
    </row>
    <row r="101" spans="2:17" x14ac:dyDescent="0.25">
      <c r="B101" s="7">
        <v>106</v>
      </c>
      <c r="C101" s="12" t="s">
        <v>109</v>
      </c>
      <c r="D101" s="8">
        <v>0</v>
      </c>
      <c r="E101" s="8">
        <v>49.052930000000003</v>
      </c>
      <c r="F101" s="8">
        <v>0</v>
      </c>
      <c r="G101" s="9" t="s">
        <v>0</v>
      </c>
      <c r="H101" s="9" t="s">
        <v>0</v>
      </c>
      <c r="I101" s="9" t="s">
        <v>0</v>
      </c>
      <c r="J101" s="8">
        <v>0.73609000000000002</v>
      </c>
      <c r="K101" s="8">
        <v>0</v>
      </c>
      <c r="L101" s="8" t="s">
        <v>115</v>
      </c>
      <c r="M101" s="8">
        <v>0.73609000000000002</v>
      </c>
      <c r="N101" s="13">
        <v>9.9999999999999995E-7</v>
      </c>
      <c r="O101" s="14">
        <v>0</v>
      </c>
      <c r="Q101" t="b">
        <f t="shared" si="1"/>
        <v>0</v>
      </c>
    </row>
    <row r="102" spans="2:17" x14ac:dyDescent="0.25">
      <c r="B102" s="7">
        <v>107</v>
      </c>
      <c r="C102" s="12" t="s">
        <v>110</v>
      </c>
      <c r="D102" s="8">
        <v>0</v>
      </c>
      <c r="E102" s="8">
        <v>107.11953</v>
      </c>
      <c r="F102" s="8">
        <v>0</v>
      </c>
      <c r="G102" s="9" t="s">
        <v>0</v>
      </c>
      <c r="H102" s="9" t="s">
        <v>0</v>
      </c>
      <c r="I102" s="9" t="s">
        <v>0</v>
      </c>
      <c r="J102" s="8">
        <v>1.3857600000000001</v>
      </c>
      <c r="K102" s="8">
        <v>0</v>
      </c>
      <c r="L102" s="8" t="s">
        <v>115</v>
      </c>
      <c r="M102" s="8">
        <v>1.3857600000000001</v>
      </c>
      <c r="N102" s="13">
        <v>3.0000000000000001E-6</v>
      </c>
      <c r="O102" s="14">
        <v>0</v>
      </c>
      <c r="Q102" t="b">
        <f t="shared" si="1"/>
        <v>0</v>
      </c>
    </row>
    <row r="103" spans="2:17" x14ac:dyDescent="0.25">
      <c r="B103" s="7">
        <v>108</v>
      </c>
      <c r="C103" s="12" t="s">
        <v>111</v>
      </c>
      <c r="D103" s="8">
        <v>0</v>
      </c>
      <c r="E103" s="8">
        <v>796.60194000000001</v>
      </c>
      <c r="F103" s="8">
        <v>0</v>
      </c>
      <c r="G103" s="9" t="s">
        <v>0</v>
      </c>
      <c r="H103" s="9" t="s">
        <v>0</v>
      </c>
      <c r="I103" s="9" t="s">
        <v>0</v>
      </c>
      <c r="J103" s="8">
        <v>16.89113</v>
      </c>
      <c r="K103" s="8">
        <v>0</v>
      </c>
      <c r="L103" s="8" t="s">
        <v>115</v>
      </c>
      <c r="M103" s="8">
        <v>16.89113</v>
      </c>
      <c r="N103" s="13">
        <v>3.1999999999999999E-5</v>
      </c>
      <c r="O103" s="14">
        <v>0</v>
      </c>
      <c r="Q103" t="b">
        <f t="shared" si="1"/>
        <v>0</v>
      </c>
    </row>
    <row r="104" spans="2:17" x14ac:dyDescent="0.25">
      <c r="B104" s="7">
        <v>20</v>
      </c>
      <c r="C104" s="12" t="s">
        <v>16</v>
      </c>
      <c r="D104" s="8">
        <v>3230686.7892399998</v>
      </c>
      <c r="E104" s="8">
        <v>20546573.70978</v>
      </c>
      <c r="F104" s="8">
        <v>2283473.6172099998</v>
      </c>
      <c r="G104" s="9" t="s">
        <v>0</v>
      </c>
      <c r="H104" s="9" t="s">
        <v>0</v>
      </c>
      <c r="I104" s="9" t="s">
        <v>0</v>
      </c>
      <c r="J104" s="8">
        <v>521451.55391000002</v>
      </c>
      <c r="K104" s="8">
        <v>13308.64999</v>
      </c>
      <c r="L104" s="8">
        <v>0</v>
      </c>
      <c r="M104" s="8">
        <v>534760.20389999996</v>
      </c>
      <c r="N104" s="13"/>
      <c r="O104" s="14"/>
      <c r="Q104" t="b">
        <f t="shared" si="1"/>
        <v>0</v>
      </c>
    </row>
  </sheetData>
  <mergeCells count="8">
    <mergeCell ref="O3:O4"/>
    <mergeCell ref="B3:B4"/>
    <mergeCell ref="C3:C4"/>
    <mergeCell ref="D3:E3"/>
    <mergeCell ref="F3:G3"/>
    <mergeCell ref="H3:I3"/>
    <mergeCell ref="J3:M3"/>
    <mergeCell ref="N3:N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12FA9-18F0-4FA1-AB06-36D3C5142F99}">
  <dimension ref="A1:C11"/>
  <sheetViews>
    <sheetView workbookViewId="0"/>
  </sheetViews>
  <sheetFormatPr defaultRowHeight="14.25" x14ac:dyDescent="0.2"/>
  <cols>
    <col min="1" max="1" width="9.140625" style="19" customWidth="1"/>
    <col min="2" max="2" width="94.85546875" style="19" customWidth="1"/>
    <col min="3" max="3" width="94.85546875" style="97" customWidth="1"/>
    <col min="4" max="16384" width="9.140625" style="19"/>
  </cols>
  <sheetData>
    <row r="1" spans="1:3" s="21" customFormat="1" ht="15" x14ac:dyDescent="0.25">
      <c r="A1" s="95" t="s">
        <v>1069</v>
      </c>
    </row>
    <row r="2" spans="1:3" s="21" customFormat="1" ht="15" x14ac:dyDescent="0.25">
      <c r="A2" s="95"/>
    </row>
    <row r="3" spans="1:3" s="21" customFormat="1" ht="15" x14ac:dyDescent="0.25">
      <c r="A3" s="95"/>
    </row>
    <row r="4" spans="1:3" s="21" customFormat="1" ht="15" x14ac:dyDescent="0.25">
      <c r="A4" s="95"/>
    </row>
    <row r="5" spans="1:3" ht="25.5" customHeight="1" x14ac:dyDescent="0.2">
      <c r="A5" s="256" t="s">
        <v>755</v>
      </c>
      <c r="B5" s="257"/>
      <c r="C5" s="258"/>
    </row>
    <row r="6" spans="1:3" x14ac:dyDescent="0.2">
      <c r="A6" s="265"/>
      <c r="B6" s="266"/>
      <c r="C6" s="40" t="s">
        <v>635</v>
      </c>
    </row>
    <row r="7" spans="1:3" ht="21" x14ac:dyDescent="0.2">
      <c r="A7" s="15" t="s">
        <v>621</v>
      </c>
      <c r="B7" s="16" t="s">
        <v>636</v>
      </c>
      <c r="C7" s="42" t="s">
        <v>1450</v>
      </c>
    </row>
    <row r="8" spans="1:3" ht="21" x14ac:dyDescent="0.2">
      <c r="A8" s="15" t="s">
        <v>622</v>
      </c>
      <c r="B8" s="16" t="s">
        <v>637</v>
      </c>
      <c r="C8" s="16" t="s">
        <v>1315</v>
      </c>
    </row>
    <row r="9" spans="1:3" ht="21" x14ac:dyDescent="0.2">
      <c r="A9" s="15" t="s">
        <v>623</v>
      </c>
      <c r="B9" s="16" t="s">
        <v>638</v>
      </c>
      <c r="C9" s="42" t="s">
        <v>1451</v>
      </c>
    </row>
    <row r="10" spans="1:3" ht="31.5" x14ac:dyDescent="0.2">
      <c r="A10" s="15" t="s">
        <v>624</v>
      </c>
      <c r="B10" s="16" t="s">
        <v>639</v>
      </c>
      <c r="C10" s="16" t="s">
        <v>1316</v>
      </c>
    </row>
    <row r="11" spans="1:3" ht="21" x14ac:dyDescent="0.2">
      <c r="A11" s="15" t="s">
        <v>625</v>
      </c>
      <c r="B11" s="16" t="s">
        <v>640</v>
      </c>
      <c r="C11" s="42" t="s">
        <v>1317</v>
      </c>
    </row>
  </sheetData>
  <mergeCells count="2">
    <mergeCell ref="A6:B6"/>
    <mergeCell ref="A5:C5"/>
  </mergeCells>
  <hyperlinks>
    <hyperlink ref="A1" location="Forside!A1" display="Tilbage til forside" xr:uid="{9EC7FF47-09D1-4964-8D14-FBCFFC17890B}"/>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1623E-1142-44C9-9904-83D0D24DD4ED}">
  <dimension ref="A1:L35"/>
  <sheetViews>
    <sheetView workbookViewId="0"/>
  </sheetViews>
  <sheetFormatPr defaultRowHeight="14.25" x14ac:dyDescent="0.2"/>
  <cols>
    <col min="1" max="1" width="9.140625" style="19" customWidth="1"/>
    <col min="2" max="2" width="80.5703125" style="19" customWidth="1"/>
    <col min="3" max="9" width="24.5703125" style="20" customWidth="1"/>
    <col min="10" max="16384" width="9.140625" style="19"/>
  </cols>
  <sheetData>
    <row r="1" spans="1:12" s="21" customFormat="1" ht="15" x14ac:dyDescent="0.25">
      <c r="A1" s="95" t="s">
        <v>1069</v>
      </c>
    </row>
    <row r="2" spans="1:12" s="21" customFormat="1" ht="15" x14ac:dyDescent="0.25">
      <c r="A2" s="95"/>
    </row>
    <row r="3" spans="1:12" s="21" customFormat="1" ht="15" x14ac:dyDescent="0.25">
      <c r="A3" s="95"/>
    </row>
    <row r="4" spans="1:12" s="21" customFormat="1" ht="15" x14ac:dyDescent="0.25">
      <c r="A4" s="95"/>
    </row>
    <row r="5" spans="1:12" ht="26.25" customHeight="1" x14ac:dyDescent="0.2">
      <c r="A5" s="256" t="s">
        <v>1237</v>
      </c>
      <c r="B5" s="257"/>
      <c r="C5" s="257"/>
      <c r="D5" s="257"/>
      <c r="E5" s="257"/>
      <c r="F5" s="257"/>
      <c r="G5" s="257"/>
      <c r="H5" s="257"/>
      <c r="I5" s="258"/>
    </row>
    <row r="6" spans="1:12" x14ac:dyDescent="0.2">
      <c r="A6" s="267" t="s">
        <v>224</v>
      </c>
      <c r="B6" s="268"/>
      <c r="C6" s="271" t="s">
        <v>1240</v>
      </c>
      <c r="D6" s="271" t="s">
        <v>1241</v>
      </c>
      <c r="E6" s="273" t="s">
        <v>1242</v>
      </c>
      <c r="F6" s="274"/>
      <c r="G6" s="274"/>
      <c r="H6" s="274"/>
      <c r="I6" s="275"/>
    </row>
    <row r="7" spans="1:12" ht="42" x14ac:dyDescent="0.2">
      <c r="A7" s="269"/>
      <c r="B7" s="270"/>
      <c r="C7" s="272"/>
      <c r="D7" s="272"/>
      <c r="E7" s="105" t="s">
        <v>1243</v>
      </c>
      <c r="F7" s="105" t="s">
        <v>1247</v>
      </c>
      <c r="G7" s="105" t="s">
        <v>1244</v>
      </c>
      <c r="H7" s="105" t="s">
        <v>1245</v>
      </c>
      <c r="I7" s="105" t="s">
        <v>1246</v>
      </c>
    </row>
    <row r="8" spans="1:12" x14ac:dyDescent="0.2">
      <c r="A8" s="253" t="s">
        <v>1238</v>
      </c>
      <c r="B8" s="254"/>
      <c r="C8" s="254"/>
      <c r="D8" s="254"/>
      <c r="E8" s="254"/>
      <c r="F8" s="254"/>
      <c r="G8" s="254"/>
      <c r="H8" s="254"/>
      <c r="I8" s="255"/>
      <c r="J8" s="25"/>
      <c r="K8" s="25"/>
      <c r="L8" s="25"/>
    </row>
    <row r="9" spans="1:12" x14ac:dyDescent="0.2">
      <c r="A9" s="198">
        <v>1</v>
      </c>
      <c r="B9" s="47" t="s">
        <v>1651</v>
      </c>
      <c r="C9" s="17">
        <v>12720865</v>
      </c>
      <c r="D9" s="140">
        <v>12720865</v>
      </c>
      <c r="E9" s="140">
        <v>12720865</v>
      </c>
      <c r="F9" s="140" t="s">
        <v>1650</v>
      </c>
      <c r="G9" s="140" t="s">
        <v>1650</v>
      </c>
      <c r="H9" s="140" t="s">
        <v>1650</v>
      </c>
      <c r="I9" s="140" t="s">
        <v>1650</v>
      </c>
      <c r="J9" s="25"/>
      <c r="K9" s="25"/>
      <c r="L9" s="25"/>
    </row>
    <row r="10" spans="1:12" x14ac:dyDescent="0.2">
      <c r="A10" s="198">
        <v>2</v>
      </c>
      <c r="B10" s="47" t="s">
        <v>1652</v>
      </c>
      <c r="C10" s="17">
        <v>451336</v>
      </c>
      <c r="D10" s="31">
        <v>451336</v>
      </c>
      <c r="E10" s="31">
        <v>451336</v>
      </c>
      <c r="F10" s="31" t="s">
        <v>1650</v>
      </c>
      <c r="G10" s="31" t="s">
        <v>1650</v>
      </c>
      <c r="H10" s="31" t="s">
        <v>1650</v>
      </c>
      <c r="I10" s="31" t="s">
        <v>1650</v>
      </c>
      <c r="J10" s="25"/>
      <c r="K10" s="25"/>
      <c r="L10" s="25"/>
    </row>
    <row r="11" spans="1:12" x14ac:dyDescent="0.2">
      <c r="A11" s="198">
        <v>3</v>
      </c>
      <c r="B11" s="47" t="s">
        <v>1653</v>
      </c>
      <c r="C11" s="17">
        <v>17369179</v>
      </c>
      <c r="D11" s="31">
        <v>17369179</v>
      </c>
      <c r="E11" s="31">
        <v>17369179</v>
      </c>
      <c r="F11" s="31" t="s">
        <v>1650</v>
      </c>
      <c r="G11" s="31" t="s">
        <v>1650</v>
      </c>
      <c r="H11" s="31" t="s">
        <v>1650</v>
      </c>
      <c r="I11" s="31" t="s">
        <v>1650</v>
      </c>
      <c r="J11" s="25"/>
      <c r="K11" s="25"/>
      <c r="L11" s="25"/>
    </row>
    <row r="12" spans="1:12" x14ac:dyDescent="0.2">
      <c r="A12" s="198">
        <v>4</v>
      </c>
      <c r="B12" s="47" t="s">
        <v>1654</v>
      </c>
      <c r="C12" s="17">
        <v>1863580</v>
      </c>
      <c r="D12" s="31">
        <v>1863580</v>
      </c>
      <c r="E12" s="31" t="s">
        <v>1650</v>
      </c>
      <c r="F12" s="31" t="s">
        <v>1650</v>
      </c>
      <c r="G12" s="31" t="s">
        <v>1650</v>
      </c>
      <c r="H12" s="31">
        <v>1863580</v>
      </c>
      <c r="I12" s="31" t="s">
        <v>1650</v>
      </c>
      <c r="J12" s="25"/>
      <c r="K12" s="25"/>
      <c r="L12" s="25"/>
    </row>
    <row r="13" spans="1:12" x14ac:dyDescent="0.2">
      <c r="A13" s="198">
        <v>5</v>
      </c>
      <c r="B13" s="47" t="s">
        <v>1655</v>
      </c>
      <c r="C13" s="17">
        <v>222425</v>
      </c>
      <c r="D13" s="31">
        <v>222425</v>
      </c>
      <c r="E13" s="31">
        <v>160817</v>
      </c>
      <c r="F13" s="31" t="s">
        <v>1650</v>
      </c>
      <c r="G13" s="31" t="s">
        <v>1650</v>
      </c>
      <c r="H13" s="31">
        <v>61608</v>
      </c>
      <c r="I13" s="31" t="s">
        <v>1650</v>
      </c>
      <c r="J13" s="25"/>
      <c r="K13" s="25"/>
      <c r="L13" s="25"/>
    </row>
    <row r="14" spans="1:12" x14ac:dyDescent="0.2">
      <c r="A14" s="198">
        <v>6</v>
      </c>
      <c r="B14" s="47" t="s">
        <v>1656</v>
      </c>
      <c r="C14" s="17">
        <v>17856</v>
      </c>
      <c r="D14" s="31">
        <v>17856</v>
      </c>
      <c r="E14" s="31">
        <v>17856</v>
      </c>
      <c r="F14" s="31" t="s">
        <v>1650</v>
      </c>
      <c r="G14" s="31" t="s">
        <v>1650</v>
      </c>
      <c r="H14" s="31" t="s">
        <v>1650</v>
      </c>
      <c r="I14" s="31" t="s">
        <v>1650</v>
      </c>
      <c r="J14" s="25"/>
      <c r="K14" s="25"/>
      <c r="L14" s="25"/>
    </row>
    <row r="15" spans="1:12" x14ac:dyDescent="0.2">
      <c r="A15" s="198">
        <v>7</v>
      </c>
      <c r="B15" s="47" t="s">
        <v>1657</v>
      </c>
      <c r="C15" s="17">
        <v>107870</v>
      </c>
      <c r="D15" s="31">
        <v>107870</v>
      </c>
      <c r="E15" s="31" t="s">
        <v>1650</v>
      </c>
      <c r="F15" s="31" t="s">
        <v>1650</v>
      </c>
      <c r="G15" s="31" t="s">
        <v>1650</v>
      </c>
      <c r="H15" s="31" t="s">
        <v>1650</v>
      </c>
      <c r="I15" s="31">
        <v>107870</v>
      </c>
      <c r="J15" s="25"/>
      <c r="K15" s="25"/>
      <c r="L15" s="25"/>
    </row>
    <row r="16" spans="1:12" x14ac:dyDescent="0.2">
      <c r="A16" s="198">
        <v>8</v>
      </c>
      <c r="B16" s="47" t="s">
        <v>1658</v>
      </c>
      <c r="C16" s="17">
        <v>252729</v>
      </c>
      <c r="D16" s="31">
        <v>252729</v>
      </c>
      <c r="E16" s="31">
        <v>252729</v>
      </c>
      <c r="F16" s="31" t="s">
        <v>1650</v>
      </c>
      <c r="G16" s="31" t="s">
        <v>1650</v>
      </c>
      <c r="H16" s="31" t="s">
        <v>1650</v>
      </c>
      <c r="I16" s="31" t="s">
        <v>1650</v>
      </c>
      <c r="J16" s="25"/>
      <c r="K16" s="25"/>
      <c r="L16" s="25"/>
    </row>
    <row r="17" spans="1:12" x14ac:dyDescent="0.2">
      <c r="A17" s="198">
        <v>9</v>
      </c>
      <c r="B17" s="47" t="s">
        <v>1659</v>
      </c>
      <c r="C17" s="17">
        <v>25304</v>
      </c>
      <c r="D17" s="31">
        <v>25304</v>
      </c>
      <c r="E17" s="31">
        <v>25304</v>
      </c>
      <c r="F17" s="31" t="s">
        <v>1650</v>
      </c>
      <c r="G17" s="31" t="s">
        <v>1650</v>
      </c>
      <c r="H17" s="31" t="s">
        <v>1650</v>
      </c>
      <c r="I17" s="31" t="s">
        <v>1650</v>
      </c>
      <c r="J17" s="25"/>
      <c r="K17" s="25"/>
      <c r="L17" s="25"/>
    </row>
    <row r="18" spans="1:12" s="25" customFormat="1" x14ac:dyDescent="0.2">
      <c r="A18" s="198">
        <v>10</v>
      </c>
      <c r="B18" s="47" t="s">
        <v>1660</v>
      </c>
      <c r="C18" s="17" t="s">
        <v>1650</v>
      </c>
      <c r="D18" s="31" t="s">
        <v>1650</v>
      </c>
      <c r="E18" s="31" t="s">
        <v>1650</v>
      </c>
      <c r="F18" s="31" t="s">
        <v>1650</v>
      </c>
      <c r="G18" s="31" t="s">
        <v>1650</v>
      </c>
      <c r="H18" s="31" t="s">
        <v>1650</v>
      </c>
      <c r="I18" s="31" t="s">
        <v>1650</v>
      </c>
    </row>
    <row r="19" spans="1:12" s="25" customFormat="1" x14ac:dyDescent="0.2">
      <c r="A19" s="198">
        <v>11</v>
      </c>
      <c r="B19" s="47" t="s">
        <v>952</v>
      </c>
      <c r="C19" s="17">
        <v>176802</v>
      </c>
      <c r="D19" s="17">
        <v>176802</v>
      </c>
      <c r="E19" s="17">
        <v>146453</v>
      </c>
      <c r="F19" s="17">
        <v>9572</v>
      </c>
      <c r="G19" s="17" t="s">
        <v>1650</v>
      </c>
      <c r="H19" s="17">
        <v>20777</v>
      </c>
      <c r="I19" s="17" t="s">
        <v>1650</v>
      </c>
    </row>
    <row r="20" spans="1:12" s="29" customFormat="1" x14ac:dyDescent="0.2">
      <c r="A20" s="199">
        <v>12</v>
      </c>
      <c r="B20" s="200" t="s">
        <v>644</v>
      </c>
      <c r="C20" s="34">
        <v>33243575</v>
      </c>
      <c r="D20" s="120">
        <v>33243575</v>
      </c>
      <c r="E20" s="120">
        <v>31180168</v>
      </c>
      <c r="F20" s="120">
        <v>9572</v>
      </c>
      <c r="G20" s="120" t="s">
        <v>1650</v>
      </c>
      <c r="H20" s="120">
        <v>1945965</v>
      </c>
      <c r="I20" s="120">
        <v>107870</v>
      </c>
      <c r="J20" s="30"/>
      <c r="K20" s="30"/>
      <c r="L20" s="30"/>
    </row>
    <row r="21" spans="1:12" x14ac:dyDescent="0.2">
      <c r="A21" s="253" t="s">
        <v>1239</v>
      </c>
      <c r="B21" s="254"/>
      <c r="C21" s="254"/>
      <c r="D21" s="254"/>
      <c r="E21" s="254"/>
      <c r="F21" s="254"/>
      <c r="G21" s="254"/>
      <c r="H21" s="254"/>
      <c r="I21" s="255"/>
    </row>
    <row r="22" spans="1:12" x14ac:dyDescent="0.2">
      <c r="A22" s="198">
        <v>1</v>
      </c>
      <c r="B22" s="47" t="s">
        <v>1661</v>
      </c>
      <c r="C22" s="17">
        <v>56219</v>
      </c>
      <c r="D22" s="17">
        <v>56219</v>
      </c>
      <c r="E22" s="17" t="s">
        <v>1650</v>
      </c>
      <c r="F22" s="17" t="s">
        <v>1650</v>
      </c>
      <c r="G22" s="17" t="s">
        <v>1650</v>
      </c>
      <c r="H22" s="17" t="s">
        <v>1650</v>
      </c>
      <c r="I22" s="17">
        <v>56219</v>
      </c>
    </row>
    <row r="23" spans="1:12" x14ac:dyDescent="0.2">
      <c r="A23" s="198">
        <v>2</v>
      </c>
      <c r="B23" s="47" t="s">
        <v>1662</v>
      </c>
      <c r="C23" s="17">
        <v>28680083</v>
      </c>
      <c r="D23" s="17">
        <v>28680083</v>
      </c>
      <c r="E23" s="17" t="s">
        <v>1650</v>
      </c>
      <c r="F23" s="17" t="s">
        <v>1650</v>
      </c>
      <c r="G23" s="17" t="s">
        <v>1650</v>
      </c>
      <c r="H23" s="17" t="s">
        <v>1650</v>
      </c>
      <c r="I23" s="17">
        <v>28680083</v>
      </c>
    </row>
    <row r="24" spans="1:12" x14ac:dyDescent="0.2">
      <c r="A24" s="198">
        <v>3</v>
      </c>
      <c r="B24" s="47" t="s">
        <v>1663</v>
      </c>
      <c r="C24" s="17">
        <v>799508</v>
      </c>
      <c r="D24" s="17">
        <v>799508</v>
      </c>
      <c r="E24" s="17" t="s">
        <v>1650</v>
      </c>
      <c r="F24" s="17" t="s">
        <v>1650</v>
      </c>
      <c r="G24" s="17" t="s">
        <v>1650</v>
      </c>
      <c r="H24" s="17" t="s">
        <v>1650</v>
      </c>
      <c r="I24" s="17">
        <v>799508</v>
      </c>
    </row>
    <row r="25" spans="1:12" x14ac:dyDescent="0.2">
      <c r="A25" s="198">
        <v>4</v>
      </c>
      <c r="B25" s="47" t="s">
        <v>1664</v>
      </c>
      <c r="C25" s="17">
        <v>11049</v>
      </c>
      <c r="D25" s="17">
        <v>11049</v>
      </c>
      <c r="E25" s="17" t="s">
        <v>1650</v>
      </c>
      <c r="F25" s="17" t="s">
        <v>1650</v>
      </c>
      <c r="G25" s="17" t="s">
        <v>1650</v>
      </c>
      <c r="H25" s="17" t="s">
        <v>1650</v>
      </c>
      <c r="I25" s="17">
        <v>11049</v>
      </c>
      <c r="J25" s="25"/>
      <c r="K25" s="25"/>
      <c r="L25" s="25"/>
    </row>
    <row r="26" spans="1:12" x14ac:dyDescent="0.2">
      <c r="A26" s="198">
        <v>5</v>
      </c>
      <c r="B26" s="47" t="s">
        <v>1665</v>
      </c>
      <c r="C26" s="17">
        <v>709010</v>
      </c>
      <c r="D26" s="17">
        <v>709010</v>
      </c>
      <c r="E26" s="17" t="s">
        <v>1650</v>
      </c>
      <c r="F26" s="17">
        <v>6429</v>
      </c>
      <c r="G26" s="17" t="s">
        <v>1650</v>
      </c>
      <c r="H26" s="17" t="s">
        <v>1650</v>
      </c>
      <c r="I26" s="17">
        <v>702581</v>
      </c>
      <c r="J26" s="25"/>
      <c r="K26" s="25"/>
      <c r="L26" s="25"/>
    </row>
    <row r="27" spans="1:12" x14ac:dyDescent="0.2">
      <c r="A27" s="198">
        <v>6</v>
      </c>
      <c r="B27" s="47" t="s">
        <v>1666</v>
      </c>
      <c r="C27" s="17">
        <v>325</v>
      </c>
      <c r="D27" s="17">
        <v>325</v>
      </c>
      <c r="E27" s="17" t="s">
        <v>1650</v>
      </c>
      <c r="F27" s="17" t="s">
        <v>1650</v>
      </c>
      <c r="G27" s="17" t="s">
        <v>1650</v>
      </c>
      <c r="H27" s="17" t="s">
        <v>1650</v>
      </c>
      <c r="I27" s="17">
        <v>325</v>
      </c>
      <c r="J27" s="25"/>
      <c r="K27" s="25"/>
      <c r="L27" s="25"/>
    </row>
    <row r="28" spans="1:12" s="29" customFormat="1" x14ac:dyDescent="0.2">
      <c r="A28" s="198">
        <v>7</v>
      </c>
      <c r="B28" s="47" t="s">
        <v>1667</v>
      </c>
      <c r="C28" s="17">
        <v>7672</v>
      </c>
      <c r="D28" s="17">
        <v>7672</v>
      </c>
      <c r="E28" s="17" t="s">
        <v>1650</v>
      </c>
      <c r="F28" s="17" t="s">
        <v>1650</v>
      </c>
      <c r="G28" s="17" t="s">
        <v>1650</v>
      </c>
      <c r="H28" s="17" t="s">
        <v>1650</v>
      </c>
      <c r="I28" s="17">
        <v>7672</v>
      </c>
      <c r="J28" s="30"/>
      <c r="K28" s="30"/>
      <c r="L28" s="30"/>
    </row>
    <row r="29" spans="1:12" x14ac:dyDescent="0.2">
      <c r="A29" s="198">
        <v>8</v>
      </c>
      <c r="B29" s="47" t="s">
        <v>1668</v>
      </c>
      <c r="C29" s="17">
        <v>8389</v>
      </c>
      <c r="D29" s="17">
        <v>8389</v>
      </c>
      <c r="E29" s="17" t="s">
        <v>1650</v>
      </c>
      <c r="F29" s="17" t="s">
        <v>1650</v>
      </c>
      <c r="G29" s="17" t="s">
        <v>1650</v>
      </c>
      <c r="H29" s="17" t="s">
        <v>1650</v>
      </c>
      <c r="I29" s="17">
        <v>8389</v>
      </c>
    </row>
    <row r="30" spans="1:12" x14ac:dyDescent="0.2">
      <c r="A30" s="198">
        <v>9</v>
      </c>
      <c r="B30" s="47" t="s">
        <v>1669</v>
      </c>
      <c r="C30" s="17">
        <v>4995</v>
      </c>
      <c r="D30" s="17">
        <v>4995</v>
      </c>
      <c r="E30" s="17" t="s">
        <v>1650</v>
      </c>
      <c r="F30" s="17" t="s">
        <v>1650</v>
      </c>
      <c r="G30" s="17" t="s">
        <v>1650</v>
      </c>
      <c r="H30" s="17" t="s">
        <v>1650</v>
      </c>
      <c r="I30" s="17">
        <v>4995</v>
      </c>
    </row>
    <row r="31" spans="1:12" x14ac:dyDescent="0.2">
      <c r="A31" s="198">
        <v>10</v>
      </c>
      <c r="B31" s="47" t="s">
        <v>1670</v>
      </c>
      <c r="C31" s="17">
        <v>8987</v>
      </c>
      <c r="D31" s="17">
        <v>8987</v>
      </c>
      <c r="E31" s="17" t="s">
        <v>1650</v>
      </c>
      <c r="F31" s="17" t="s">
        <v>1650</v>
      </c>
      <c r="G31" s="17" t="s">
        <v>1650</v>
      </c>
      <c r="H31" s="17" t="s">
        <v>1650</v>
      </c>
      <c r="I31" s="17">
        <v>8987</v>
      </c>
    </row>
    <row r="32" spans="1:12" x14ac:dyDescent="0.2">
      <c r="A32" s="198">
        <v>11</v>
      </c>
      <c r="B32" s="47" t="s">
        <v>1671</v>
      </c>
      <c r="C32" s="17">
        <v>100000</v>
      </c>
      <c r="D32" s="17">
        <v>100000</v>
      </c>
      <c r="E32" s="17" t="s">
        <v>1650</v>
      </c>
      <c r="F32" s="17" t="s">
        <v>1650</v>
      </c>
      <c r="G32" s="17" t="s">
        <v>1650</v>
      </c>
      <c r="H32" s="17" t="s">
        <v>1650</v>
      </c>
      <c r="I32" s="17">
        <v>100000</v>
      </c>
    </row>
    <row r="33" spans="1:9" s="29" customFormat="1" x14ac:dyDescent="0.2">
      <c r="A33" s="199">
        <v>12</v>
      </c>
      <c r="B33" s="200" t="s">
        <v>645</v>
      </c>
      <c r="C33" s="34">
        <v>30386237</v>
      </c>
      <c r="D33" s="34">
        <v>30386237</v>
      </c>
      <c r="E33" s="34" t="s">
        <v>1650</v>
      </c>
      <c r="F33" s="34">
        <v>6429</v>
      </c>
      <c r="G33" s="34" t="s">
        <v>1650</v>
      </c>
      <c r="H33" s="34" t="s">
        <v>1650</v>
      </c>
      <c r="I33" s="34">
        <v>30379808</v>
      </c>
    </row>
    <row r="35" spans="1:9" x14ac:dyDescent="0.2">
      <c r="B35" s="25"/>
    </row>
  </sheetData>
  <mergeCells count="7">
    <mergeCell ref="A5:I5"/>
    <mergeCell ref="A6:B7"/>
    <mergeCell ref="A8:I8"/>
    <mergeCell ref="A21:I21"/>
    <mergeCell ref="C6:C7"/>
    <mergeCell ref="D6:D7"/>
    <mergeCell ref="E6:I6"/>
  </mergeCells>
  <hyperlinks>
    <hyperlink ref="A1" location="Forside!A1" display="Tilbage til forside" xr:uid="{BBBB3576-CD93-4CEA-95DF-90EA80003443}"/>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F662B-FE43-4F24-A87A-D1A799F9CAA7}">
  <dimension ref="A1:J19"/>
  <sheetViews>
    <sheetView workbookViewId="0"/>
  </sheetViews>
  <sheetFormatPr defaultRowHeight="14.25" x14ac:dyDescent="0.2"/>
  <cols>
    <col min="1" max="1" width="9.140625" style="19" customWidth="1"/>
    <col min="2" max="2" width="102.5703125" style="19" bestFit="1" customWidth="1"/>
    <col min="3" max="7" width="24.5703125" style="20" customWidth="1"/>
    <col min="8" max="16384" width="9.140625" style="19"/>
  </cols>
  <sheetData>
    <row r="1" spans="1:10" s="21" customFormat="1" ht="15" x14ac:dyDescent="0.25">
      <c r="A1" s="95" t="s">
        <v>1069</v>
      </c>
    </row>
    <row r="2" spans="1:10" s="21" customFormat="1" ht="15" x14ac:dyDescent="0.25">
      <c r="A2" s="95"/>
    </row>
    <row r="3" spans="1:10" s="21" customFormat="1" ht="15" x14ac:dyDescent="0.25">
      <c r="A3" s="95"/>
    </row>
    <row r="4" spans="1:10" s="21" customFormat="1" ht="15" x14ac:dyDescent="0.25">
      <c r="A4" s="95"/>
    </row>
    <row r="5" spans="1:10" ht="26.25" customHeight="1" x14ac:dyDescent="0.2">
      <c r="A5" s="256" t="s">
        <v>1248</v>
      </c>
      <c r="B5" s="257"/>
      <c r="C5" s="257"/>
      <c r="D5" s="257"/>
      <c r="E5" s="257"/>
      <c r="F5" s="257"/>
      <c r="G5" s="258"/>
    </row>
    <row r="6" spans="1:10" x14ac:dyDescent="0.2">
      <c r="A6" s="267" t="s">
        <v>224</v>
      </c>
      <c r="B6" s="268"/>
      <c r="C6" s="271" t="s">
        <v>16</v>
      </c>
      <c r="D6" s="273" t="s">
        <v>1249</v>
      </c>
      <c r="E6" s="274"/>
      <c r="F6" s="274"/>
      <c r="G6" s="275"/>
    </row>
    <row r="7" spans="1:10" ht="21" x14ac:dyDescent="0.2">
      <c r="A7" s="269"/>
      <c r="B7" s="270"/>
      <c r="C7" s="272"/>
      <c r="D7" s="105" t="s">
        <v>1251</v>
      </c>
      <c r="E7" s="105" t="s">
        <v>1250</v>
      </c>
      <c r="F7" s="105" t="s">
        <v>1252</v>
      </c>
      <c r="G7" s="105" t="s">
        <v>1253</v>
      </c>
    </row>
    <row r="8" spans="1:10" x14ac:dyDescent="0.2">
      <c r="A8" s="27">
        <v>1</v>
      </c>
      <c r="B8" s="28" t="s">
        <v>1254</v>
      </c>
      <c r="C8" s="34">
        <v>33243575</v>
      </c>
      <c r="D8" s="141">
        <v>31180168</v>
      </c>
      <c r="E8" s="141" t="s">
        <v>1650</v>
      </c>
      <c r="F8" s="141">
        <v>9572</v>
      </c>
      <c r="G8" s="141">
        <v>1945965</v>
      </c>
      <c r="H8" s="25"/>
      <c r="I8" s="25"/>
      <c r="J8" s="25"/>
    </row>
    <row r="9" spans="1:10" x14ac:dyDescent="0.2">
      <c r="A9" s="27">
        <v>2</v>
      </c>
      <c r="B9" s="28" t="s">
        <v>1255</v>
      </c>
      <c r="C9" s="34">
        <v>30386237</v>
      </c>
      <c r="D9" s="120" t="s">
        <v>1650</v>
      </c>
      <c r="E9" s="120" t="s">
        <v>1650</v>
      </c>
      <c r="F9" s="120">
        <v>6429</v>
      </c>
      <c r="G9" s="120" t="s">
        <v>1650</v>
      </c>
      <c r="H9" s="25"/>
      <c r="I9" s="25"/>
      <c r="J9" s="25"/>
    </row>
    <row r="10" spans="1:10" x14ac:dyDescent="0.2">
      <c r="A10" s="27">
        <v>3</v>
      </c>
      <c r="B10" s="28" t="s">
        <v>1256</v>
      </c>
      <c r="C10" s="34">
        <v>2857338</v>
      </c>
      <c r="D10" s="120">
        <v>31180168</v>
      </c>
      <c r="E10" s="120" t="s">
        <v>1650</v>
      </c>
      <c r="F10" s="120">
        <v>3143</v>
      </c>
      <c r="G10" s="120">
        <v>1945965</v>
      </c>
      <c r="H10" s="25"/>
      <c r="I10" s="25"/>
      <c r="J10" s="25"/>
    </row>
    <row r="11" spans="1:10" x14ac:dyDescent="0.2">
      <c r="A11" s="27">
        <v>4</v>
      </c>
      <c r="B11" s="28" t="s">
        <v>1257</v>
      </c>
      <c r="C11" s="34" t="s">
        <v>1650</v>
      </c>
      <c r="D11" s="120">
        <v>11751350</v>
      </c>
      <c r="E11" s="120" t="s">
        <v>1650</v>
      </c>
      <c r="F11" s="120" t="s">
        <v>1650</v>
      </c>
      <c r="G11" s="172"/>
      <c r="H11" s="25"/>
      <c r="I11" s="25"/>
      <c r="J11" s="25"/>
    </row>
    <row r="12" spans="1:10" x14ac:dyDescent="0.2">
      <c r="A12" s="43">
        <v>5</v>
      </c>
      <c r="B12" s="37" t="s">
        <v>1258</v>
      </c>
      <c r="C12" s="169" t="s">
        <v>1650</v>
      </c>
      <c r="D12" s="170" t="s">
        <v>1650</v>
      </c>
      <c r="E12" s="170" t="s">
        <v>1650</v>
      </c>
      <c r="F12" s="170" t="s">
        <v>1650</v>
      </c>
      <c r="G12" s="172"/>
      <c r="H12" s="25"/>
      <c r="I12" s="25"/>
      <c r="J12" s="25"/>
    </row>
    <row r="13" spans="1:10" x14ac:dyDescent="0.2">
      <c r="A13" s="43">
        <v>6</v>
      </c>
      <c r="B13" s="37" t="s">
        <v>1259</v>
      </c>
      <c r="C13" s="169" t="s">
        <v>1650</v>
      </c>
      <c r="D13" s="170" t="s">
        <v>1650</v>
      </c>
      <c r="E13" s="170" t="s">
        <v>1650</v>
      </c>
      <c r="F13" s="170" t="s">
        <v>1650</v>
      </c>
      <c r="G13" s="172"/>
      <c r="H13" s="25"/>
      <c r="I13" s="25"/>
      <c r="J13" s="25"/>
    </row>
    <row r="14" spans="1:10" x14ac:dyDescent="0.2">
      <c r="A14" s="43">
        <v>7</v>
      </c>
      <c r="B14" s="37" t="s">
        <v>1260</v>
      </c>
      <c r="C14" s="169" t="s">
        <v>1650</v>
      </c>
      <c r="D14" s="170">
        <v>227489</v>
      </c>
      <c r="E14" s="170" t="s">
        <v>1650</v>
      </c>
      <c r="F14" s="170" t="s">
        <v>1650</v>
      </c>
      <c r="G14" s="172"/>
      <c r="H14" s="25"/>
      <c r="I14" s="25"/>
      <c r="J14" s="25"/>
    </row>
    <row r="15" spans="1:10" x14ac:dyDescent="0.2">
      <c r="A15" s="43">
        <v>8</v>
      </c>
      <c r="B15" s="37" t="s">
        <v>1261</v>
      </c>
      <c r="C15" s="169" t="s">
        <v>1650</v>
      </c>
      <c r="D15" s="170">
        <v>-211958</v>
      </c>
      <c r="E15" s="170" t="s">
        <v>1650</v>
      </c>
      <c r="F15" s="170" t="s">
        <v>1650</v>
      </c>
      <c r="G15" s="172"/>
      <c r="H15" s="25"/>
      <c r="I15" s="25"/>
      <c r="J15" s="25"/>
    </row>
    <row r="16" spans="1:10" x14ac:dyDescent="0.2">
      <c r="A16" s="43">
        <v>9</v>
      </c>
      <c r="B16" s="37" t="s">
        <v>1262</v>
      </c>
      <c r="C16" s="169" t="s">
        <v>1650</v>
      </c>
      <c r="D16" s="170">
        <v>-2504836</v>
      </c>
      <c r="E16" s="170" t="s">
        <v>1650</v>
      </c>
      <c r="F16" s="170" t="s">
        <v>1650</v>
      </c>
      <c r="G16" s="172"/>
      <c r="H16" s="25"/>
      <c r="I16" s="25"/>
      <c r="J16" s="25"/>
    </row>
    <row r="17" spans="1:10" x14ac:dyDescent="0.2">
      <c r="A17" s="43">
        <v>10</v>
      </c>
      <c r="B17" s="37" t="s">
        <v>1263</v>
      </c>
      <c r="C17" s="169" t="s">
        <v>1650</v>
      </c>
      <c r="D17" s="170" t="s">
        <v>1650</v>
      </c>
      <c r="E17" s="170" t="s">
        <v>1650</v>
      </c>
      <c r="F17" s="170" t="s">
        <v>1650</v>
      </c>
      <c r="G17" s="172"/>
      <c r="H17" s="25"/>
      <c r="I17" s="25"/>
      <c r="J17" s="25"/>
    </row>
    <row r="18" spans="1:10" x14ac:dyDescent="0.2">
      <c r="A18" s="43">
        <v>11</v>
      </c>
      <c r="B18" s="37" t="s">
        <v>1264</v>
      </c>
      <c r="C18" s="169" t="s">
        <v>1650</v>
      </c>
      <c r="D18" s="170" t="s">
        <v>1650</v>
      </c>
      <c r="E18" s="170" t="s">
        <v>1650</v>
      </c>
      <c r="F18" s="170" t="s">
        <v>1650</v>
      </c>
      <c r="G18" s="172"/>
      <c r="H18" s="25"/>
      <c r="I18" s="25"/>
      <c r="J18" s="25"/>
    </row>
    <row r="19" spans="1:10" x14ac:dyDescent="0.2">
      <c r="A19" s="27">
        <v>12</v>
      </c>
      <c r="B19" s="28" t="s">
        <v>1265</v>
      </c>
      <c r="C19" s="34">
        <v>2857338</v>
      </c>
      <c r="D19" s="120">
        <v>40442213</v>
      </c>
      <c r="E19" s="120" t="s">
        <v>1650</v>
      </c>
      <c r="F19" s="120">
        <v>3143</v>
      </c>
      <c r="G19" s="120">
        <v>1945965</v>
      </c>
      <c r="H19" s="25"/>
      <c r="I19" s="25"/>
      <c r="J19" s="25"/>
    </row>
  </sheetData>
  <mergeCells count="4">
    <mergeCell ref="A5:G5"/>
    <mergeCell ref="A6:B7"/>
    <mergeCell ref="C6:C7"/>
    <mergeCell ref="D6:G6"/>
  </mergeCells>
  <hyperlinks>
    <hyperlink ref="A1" location="Forside!A1" display="Tilbage til forside" xr:uid="{70392EED-AB55-44A4-BDC8-418766DDE5FE}"/>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62</vt:i4>
      </vt:variant>
    </vt:vector>
  </HeadingPairs>
  <TitlesOfParts>
    <vt:vector size="62" baseType="lpstr">
      <vt:lpstr>Indledning</vt:lpstr>
      <vt:lpstr>Forside</vt:lpstr>
      <vt:lpstr>KM1</vt:lpstr>
      <vt:lpstr>OV1</vt:lpstr>
      <vt:lpstr>OVC</vt:lpstr>
      <vt:lpstr>OVA</vt:lpstr>
      <vt:lpstr>OVB</vt:lpstr>
      <vt:lpstr>LI1</vt:lpstr>
      <vt:lpstr>LI2</vt:lpstr>
      <vt:lpstr>LI3</vt:lpstr>
      <vt:lpstr>LIA</vt:lpstr>
      <vt:lpstr>LIB</vt:lpstr>
      <vt:lpstr>CC1</vt:lpstr>
      <vt:lpstr>CCA</vt:lpstr>
      <vt:lpstr>CCyB1</vt:lpstr>
      <vt:lpstr>CCyB2</vt:lpstr>
      <vt:lpstr>LR1 – LRSum</vt:lpstr>
      <vt:lpstr>LR2 – LRCom</vt:lpstr>
      <vt:lpstr>LR3 – LRSpl</vt:lpstr>
      <vt:lpstr>LRA</vt:lpstr>
      <vt:lpstr>LIQA</vt:lpstr>
      <vt:lpstr>LIQ1</vt:lpstr>
      <vt:lpstr>LIQB</vt:lpstr>
      <vt:lpstr>LIQ2</vt:lpstr>
      <vt:lpstr>CRA</vt:lpstr>
      <vt:lpstr>CRB</vt:lpstr>
      <vt:lpstr>CR1</vt:lpstr>
      <vt:lpstr>CRC</vt:lpstr>
      <vt:lpstr>CRD</vt:lpstr>
      <vt:lpstr>CR4</vt:lpstr>
      <vt:lpstr>CR5</vt:lpstr>
      <vt:lpstr>CRE</vt:lpstr>
      <vt:lpstr>CR6</vt:lpstr>
      <vt:lpstr>CR6-A</vt:lpstr>
      <vt:lpstr>CR7-A</vt:lpstr>
      <vt:lpstr>CR8</vt:lpstr>
      <vt:lpstr>CR9</vt:lpstr>
      <vt:lpstr>CR10</vt:lpstr>
      <vt:lpstr>CCRA</vt:lpstr>
      <vt:lpstr>CCR1</vt:lpstr>
      <vt:lpstr>CCR2</vt:lpstr>
      <vt:lpstr>CCR3</vt:lpstr>
      <vt:lpstr>CCR5</vt:lpstr>
      <vt:lpstr>MRA</vt:lpstr>
      <vt:lpstr>MR1</vt:lpstr>
      <vt:lpstr>ORA</vt:lpstr>
      <vt:lpstr>OR1</vt:lpstr>
      <vt:lpstr>IRRBBA</vt:lpstr>
      <vt:lpstr>IRRBB1</vt:lpstr>
      <vt:lpstr>REMA</vt:lpstr>
      <vt:lpstr>REM1</vt:lpstr>
      <vt:lpstr>REM2</vt:lpstr>
      <vt:lpstr>REM3</vt:lpstr>
      <vt:lpstr>REM5</vt:lpstr>
      <vt:lpstr>AE1</vt:lpstr>
      <vt:lpstr>AE2</vt:lpstr>
      <vt:lpstr>AE3</vt:lpstr>
      <vt:lpstr>AE4</vt:lpstr>
      <vt:lpstr>KM2</vt:lpstr>
      <vt:lpstr>TLAC1</vt:lpstr>
      <vt:lpstr>TLAC3b</vt:lpstr>
      <vt:lpstr>Kontracyklisk, data</vt:lpstr>
    </vt:vector>
  </TitlesOfParts>
  <Company>SDC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Nikolaj Borch</dc:creator>
  <cp:lastModifiedBy>Glennie Estrup</cp:lastModifiedBy>
  <cp:lastPrinted>2023-01-30T13:45:58Z</cp:lastPrinted>
  <dcterms:created xsi:type="dcterms:W3CDTF">2017-01-22T12:31:12Z</dcterms:created>
  <dcterms:modified xsi:type="dcterms:W3CDTF">2024-03-05T09:32:23Z</dcterms:modified>
</cp:coreProperties>
</file>