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K:\MARKETING\Katrine\2022\Halvårsregnskab\"/>
    </mc:Choice>
  </mc:AlternateContent>
  <xr:revisionPtr revIDLastSave="0" documentId="8_{5CB9C70C-6D51-4E21-AB3C-32424D9F67F2}" xr6:coauthVersionLast="47" xr6:coauthVersionMax="47" xr10:uidLastSave="{00000000-0000-0000-0000-000000000000}"/>
  <bookViews>
    <workbookView xWindow="30585" yWindow="870" windowWidth="21600" windowHeight="12735" tabRatio="831" activeTab="2" xr2:uid="{00000000-000D-0000-FFFF-FFFF00000000}"/>
  </bookViews>
  <sheets>
    <sheet name="Indledning" sheetId="84" r:id="rId1"/>
    <sheet name="Forside" sheetId="80" r:id="rId2"/>
    <sheet name="KM1" sheetId="2" r:id="rId3"/>
    <sheet name="Kontracyklisk, data" sheetId="7" state="hidden" r:id="rId4"/>
  </sheets>
  <definedNames>
    <definedName name="_xlnm.Print_Area" localSheetId="1">Forside!$A$1:$C$7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G3" i="2" l="1"/>
  <c r="F3" i="2"/>
  <c r="E3" i="2"/>
  <c r="D3" i="2"/>
  <c r="Q91" i="7" l="1"/>
  <c r="Q92" i="7"/>
  <c r="Q93" i="7"/>
  <c r="Q94" i="7"/>
  <c r="Q95" i="7"/>
  <c r="Q96" i="7"/>
  <c r="Q97" i="7"/>
  <c r="Q98" i="7"/>
  <c r="Q99" i="7"/>
  <c r="Q100" i="7"/>
  <c r="Q101" i="7"/>
  <c r="Q102" i="7"/>
  <c r="Q103" i="7"/>
  <c r="Q104" i="7"/>
  <c r="Q90" i="7" l="1"/>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alcChain>
</file>

<file path=xl/sharedStrings.xml><?xml version="1.0" encoding="utf-8"?>
<sst xmlns="http://schemas.openxmlformats.org/spreadsheetml/2006/main" count="633" uniqueCount="210">
  <si>
    <t>I/R</t>
  </si>
  <si>
    <t>Række</t>
  </si>
  <si>
    <t xml:space="preserve">1.000 DKK </t>
  </si>
  <si>
    <t>Generelle krediteksponeringer</t>
  </si>
  <si>
    <t>Eksponering i handelsbeholdningen</t>
  </si>
  <si>
    <t>Securitiseringseksponering</t>
  </si>
  <si>
    <t>Kapitalgrundlagskrav</t>
  </si>
  <si>
    <t>Vægte for kapitalgrundlagskrav</t>
  </si>
  <si>
    <t>Kontracyklisk kapitalbuffersats</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</si>
  <si>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</si>
  <si>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</si>
  <si>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</si>
  <si>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</si>
  <si>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</si>
  <si>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</si>
  <si>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Heraf securitiserings-eksponeringer</t>
  </si>
  <si>
    <t>I alt</t>
  </si>
  <si>
    <t>010</t>
  </si>
  <si>
    <t>020</t>
  </si>
  <si>
    <t>030</t>
  </si>
  <si>
    <t>040</t>
  </si>
  <si>
    <t>050</t>
  </si>
  <si>
    <t>060</t>
  </si>
  <si>
    <t>070</t>
  </si>
  <si>
    <t>080</t>
  </si>
  <si>
    <t>090</t>
  </si>
  <si>
    <t>100</t>
  </si>
  <si>
    <t>110</t>
  </si>
  <si>
    <t>120</t>
  </si>
  <si>
    <t>Afghanistan</t>
  </si>
  <si>
    <t>Argentina</t>
  </si>
  <si>
    <t>Australien</t>
  </si>
  <si>
    <t>Bahamas</t>
  </si>
  <si>
    <t>Barbados</t>
  </si>
  <si>
    <t>Belgien</t>
  </si>
  <si>
    <t>Bermuda</t>
  </si>
  <si>
    <t>Bolivia</t>
  </si>
  <si>
    <t>Brasilien</t>
  </si>
  <si>
    <t>Bulgarien</t>
  </si>
  <si>
    <t>Canada</t>
  </si>
  <si>
    <t>Chile</t>
  </si>
  <si>
    <t>Columbia</t>
  </si>
  <si>
    <t>Cypern</t>
  </si>
  <si>
    <t>Danmark</t>
  </si>
  <si>
    <t>Egypten</t>
  </si>
  <si>
    <t>Estland</t>
  </si>
  <si>
    <t>Ethiopien</t>
  </si>
  <si>
    <t>Filippinerne</t>
  </si>
  <si>
    <t>Finland</t>
  </si>
  <si>
    <t>Forenede Arabiske Emirater</t>
  </si>
  <si>
    <t>Frankrig</t>
  </si>
  <si>
    <t>Færøerne</t>
  </si>
  <si>
    <t>Ghana</t>
  </si>
  <si>
    <t>Grækenland</t>
  </si>
  <si>
    <t>Grønland</t>
  </si>
  <si>
    <t>Guatemala</t>
  </si>
  <si>
    <t>Holland</t>
  </si>
  <si>
    <t>Hongkong</t>
  </si>
  <si>
    <t>Indien</t>
  </si>
  <si>
    <t>Indonesien</t>
  </si>
  <si>
    <t>Iran</t>
  </si>
  <si>
    <t>Irland</t>
  </si>
  <si>
    <t>Island</t>
  </si>
  <si>
    <t>Israel</t>
  </si>
  <si>
    <t>Italien</t>
  </si>
  <si>
    <t>Japan</t>
  </si>
  <si>
    <t>Jordan</t>
  </si>
  <si>
    <t>Kenya</t>
  </si>
  <si>
    <t>Kina</t>
  </si>
  <si>
    <t>Kroatien</t>
  </si>
  <si>
    <t>Letland</t>
  </si>
  <si>
    <t>Libanon</t>
  </si>
  <si>
    <t>Litauen</t>
  </si>
  <si>
    <t>Malaysia</t>
  </si>
  <si>
    <t>Maldiverne</t>
  </si>
  <si>
    <t>Malta</t>
  </si>
  <si>
    <t>Marokko</t>
  </si>
  <si>
    <t>Mexico</t>
  </si>
  <si>
    <t>Nepal</t>
  </si>
  <si>
    <t>New Zealand</t>
  </si>
  <si>
    <t>Nicaragua</t>
  </si>
  <si>
    <t>Norge</t>
  </si>
  <si>
    <t>Peru</t>
  </si>
  <si>
    <t>Polen</t>
  </si>
  <si>
    <t>Portugal</t>
  </si>
  <si>
    <t>Qatar</t>
  </si>
  <si>
    <t>Rumænien</t>
  </si>
  <si>
    <t>Rusland</t>
  </si>
  <si>
    <t>Schweiz</t>
  </si>
  <si>
    <t>Singapore</t>
  </si>
  <si>
    <t>Slovakiet</t>
  </si>
  <si>
    <t>Spanien</t>
  </si>
  <si>
    <t>Storbritanien</t>
  </si>
  <si>
    <t>Sverige</t>
  </si>
  <si>
    <t>Sydafrika</t>
  </si>
  <si>
    <t>Sydkorea</t>
  </si>
  <si>
    <t>Taiwan</t>
  </si>
  <si>
    <t>Tanzania</t>
  </si>
  <si>
    <t>Thailand</t>
  </si>
  <si>
    <t>Tjekkiet</t>
  </si>
  <si>
    <t>Tunesien</t>
  </si>
  <si>
    <t>Tyrkiet</t>
  </si>
  <si>
    <t>Tyskland</t>
  </si>
  <si>
    <t>Uganda</t>
  </si>
  <si>
    <t>Ukraine</t>
  </si>
  <si>
    <t>Ungarn</t>
  </si>
  <si>
    <t>USA</t>
  </si>
  <si>
    <t>Venezuela</t>
  </si>
  <si>
    <t>Vietnam</t>
  </si>
  <si>
    <t>Zambia</t>
  </si>
  <si>
    <t>Zimbabwe</t>
  </si>
  <si>
    <t>Østrig</t>
  </si>
  <si>
    <t>Kernekapital</t>
  </si>
  <si>
    <t>Gearingsgrad</t>
  </si>
  <si>
    <t>Algeriet</t>
  </si>
  <si>
    <t>NA</t>
  </si>
  <si>
    <t>Bangladesh</t>
  </si>
  <si>
    <t>Luxembourg</t>
  </si>
  <si>
    <t>Malawi</t>
  </si>
  <si>
    <t>Myanmar</t>
  </si>
  <si>
    <t>Moldova</t>
  </si>
  <si>
    <t>Mozambique</t>
  </si>
  <si>
    <t>Panama</t>
  </si>
  <si>
    <t>Bahrain</t>
  </si>
  <si>
    <t>Irak</t>
  </si>
  <si>
    <t>Jomfruøerne, britiske</t>
  </si>
  <si>
    <t>Nigeria</t>
  </si>
  <si>
    <t>Pakistan</t>
  </si>
  <si>
    <t>St. Kitts &amp; Nevis</t>
  </si>
  <si>
    <t>Sudan</t>
  </si>
  <si>
    <t>Skema EU KM1 – Skema om væsentlige målekriterier</t>
  </si>
  <si>
    <t>Egentlig kernekapital (CET1)</t>
  </si>
  <si>
    <t>Samlet kapital</t>
  </si>
  <si>
    <t>Samlet risikoeksponering</t>
  </si>
  <si>
    <t>Egentlig kernekapitalprocent (%)</t>
  </si>
  <si>
    <t>Kernekapitalprocent (%)</t>
  </si>
  <si>
    <t>Kapitalprocent i alt (%)</t>
  </si>
  <si>
    <t>EU 7a</t>
  </si>
  <si>
    <t>EU 7b</t>
  </si>
  <si>
    <t>EU 7c</t>
  </si>
  <si>
    <t>EU 7d</t>
  </si>
  <si>
    <t>Krav om yderligere kapitalgrundlag til at tage højde for andre risici end risikoen for overdreven gearing (%)</t>
  </si>
  <si>
    <t>… heraf: i form af egentlig kernekapital (procentpoint)</t>
  </si>
  <si>
    <t>… heraf: i form af kernekapital (procentpoint)</t>
  </si>
  <si>
    <t>Samlede SREP-kapitalgrundlagskrav (%)</t>
  </si>
  <si>
    <t>Krav om yderligere kapitalgrundlag til at tage højde for andre risici end risikoen for overdreven gearing (som en procentdel af den risikovægtede eksponering)</t>
  </si>
  <si>
    <t>Kapitalprocenter (som en procentdel af den risikovægtede eksponering)</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</si>
  <si>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</si>
  <si>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</si>
  <si>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</si>
  <si>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</si>
  <si>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</si>
  <si>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</si>
  <si>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</si>
  <si>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</si>
  <si>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</si>
  <si>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</si>
  <si>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</si>
  <si>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</si>
  <si>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</si>
  <si>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</si>
  <si>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Samlet eksponeringsmål</t>
  </si>
  <si>
    <t>Krav om yderligere kapitalgrundlag til at tage højde for risikoen for overdreven gearing (som en procentdel af det samlede eksponeringsmål)</t>
  </si>
  <si>
    <t>Krav om yderligere kapitalgrundlag til at tage højde for risikoen for overdreven gearing (%)</t>
  </si>
  <si>
    <t>Samlede SREP-gearingsgradkrav (%)</t>
  </si>
  <si>
    <t>Gearingsgradbuffer og sammenlagt gearingsgradkrav (som en procentdel af det samlede eksponeringsmål)</t>
  </si>
  <si>
    <t>EU 14a</t>
  </si>
  <si>
    <t>EU 14b</t>
  </si>
  <si>
    <t>EU 14c</t>
  </si>
  <si>
    <t>EU 14d</t>
  </si>
  <si>
    <t>EU 14e</t>
  </si>
  <si>
    <t>Krav vedrørende gearingsgradbuffer (%)</t>
  </si>
  <si>
    <t>Sammenlagt gearingsgradkrav (%)</t>
  </si>
  <si>
    <t>Likviditetsdækningsgrad</t>
  </si>
  <si>
    <t>Likvide aktiver af høj kvalitet (HQLA) i alt (vægtet værdi — gennemsnit)</t>
  </si>
  <si>
    <t>EU 16a</t>
  </si>
  <si>
    <t>Udgående pengestrømme — Samlet vægtet værdi</t>
  </si>
  <si>
    <t>EU 16b</t>
  </si>
  <si>
    <t>Indgående pengestrømme — Samlet vægtet værdi</t>
  </si>
  <si>
    <t>Nettopengestrømme i alt (justeret værdi)</t>
  </si>
  <si>
    <t>Likviditetsdækningsgrad (%)</t>
  </si>
  <si>
    <t>Tilgængelig stabil finansiering i alt</t>
  </si>
  <si>
    <t>Krævet stabil finansiering i alt</t>
  </si>
  <si>
    <t>NSFR (%)</t>
  </si>
  <si>
    <t>Gearingsgrad (%)</t>
  </si>
  <si>
    <t>(1.000 DDK)</t>
  </si>
  <si>
    <t>Risikovægtede eksponeringer</t>
  </si>
  <si>
    <t>Indholdsfortegnelse</t>
  </si>
  <si>
    <t>Tilbage til forside</t>
  </si>
  <si>
    <t>Lån &amp; Spar Bank A/S</t>
  </si>
  <si>
    <t>Risikostyring, væsentlige målekriterier og oversigt over risikovægtede eksponeringsværdier</t>
  </si>
  <si>
    <t>Net Stable Funding Ratio</t>
  </si>
  <si>
    <t>Tilgængeligt kapitalgrundlag</t>
  </si>
  <si>
    <t>Ansvarsfraskrivelse</t>
  </si>
  <si>
    <t>DDK</t>
  </si>
  <si>
    <t>Referencedato for offentliggørelse:</t>
  </si>
  <si>
    <t>Rapporteringsvaluta:</t>
  </si>
  <si>
    <t>Navn på oplysende institution:</t>
  </si>
  <si>
    <t>CVR-nr.:</t>
  </si>
  <si>
    <t>Generelle oplysninger</t>
  </si>
  <si>
    <t>Erklæring</t>
  </si>
  <si>
    <t>Denne publikation er udelukkende udarbejdet af Lån &amp; Spar Bank A/S til orientering, og der påtages intet ansvar for tab som følge af tillid til den. Beløb i publikationen er angivet i DDK 1.000, medmindre andet er angivet. Derfor kan der opstå afrundingsforskelle, fordi hovedtotaler afrundes, og de underliggende decimaler ikke vises. Denne publikation er beskyttet af ophavsret og må ikke gengives helt eller delvist uden tilladelse.</t>
  </si>
  <si>
    <t>LEI-kode:</t>
  </si>
  <si>
    <t>213800UYAHIRLZ4NSN67</t>
  </si>
  <si>
    <t/>
  </si>
  <si>
    <t>Søjle III offentliggørelseskrav</t>
  </si>
  <si>
    <t>Søjle III</t>
  </si>
  <si>
    <t>KM1</t>
  </si>
  <si>
    <t>Skema om væsentlige målekriterier</t>
  </si>
  <si>
    <t>De supplerende søjle III-oplysninger pr. 30. juni 2022 er udarbejdet i overensstemmelse med bankens bestyrelsesgodkendte politik for offentliggørelse af søjle III-oplysninger, som er baseret på Europa-Parlamentets og Rådets forordning 2019/876 af 20. maj 2019 om ændring af forordning nr. 575/2013 og EU-kommissionens gennemførelsesforordning 2021/637 af 15. marts 2021. Politikken fastlægger bankens interne kontroller og procedurer for yderligere søjle III-oplysninger og omfatter ansvarsfordeling samt krav til fuldstændighed og dokumentation.
18. august 2022 
John Christiansen 
Adm. direktør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</si>
</sst>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0\ %"/>
    <numFmt numFmtId="166" formatCode="_ * #,##0_ ;_ * \-#,##0_ ;_ * &quot;-&quot;??_ ;_ @_ "/>
    <numFmt numFmtId="167" formatCode="_-* #,##0.00_-;\-* #,##0.00_-;_-* \-??_-;_-@_-"/>
    <numFmt numFmtId="168" formatCode="#,##0.00000"/>
    <numFmt numFmtId="169" formatCode="0.000000"/>
    <numFmt numFmtId="170" formatCode="0.0%"/>
  </numFmts>
  <fonts count="6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0"/>
      <color indexed="63"/>
      <name val="Arial"/>
      <family val="2"/>
    </font>
    <font>
      <u/>
      <sz val="10"/>
      <name val="Arial"/>
      <family val="2"/>
    </font>
    <font>
      <i/>
      <sz val="10"/>
      <name val="Arial"/>
      <family val="2"/>
    </font>
    <font>
      <sz val="11"/>
      <color indexed="60"/>
      <name val="Calibri"/>
      <family val="2"/>
    </font>
    <font>
      <b/>
      <sz val="12"/>
      <name val="Arial"/>
      <family val="2"/>
    </font>
    <font>
      <b/>
      <sz val="10"/>
      <color indexed="8"/>
      <name val="Arial"/>
      <family val="2"/>
    </font>
    <font>
      <sz val="10"/>
      <color indexed="10"/>
      <name val="Arial"/>
      <family val="2"/>
    </font>
    <font>
      <b/>
      <sz val="11"/>
      <color indexed="8"/>
      <name val="Calibri"/>
      <family val="2"/>
    </font>
    <font>
      <sz val="10"/>
      <name val="Calibri"/>
      <family val="2"/>
    </font>
    <font>
      <b/>
      <sz val="10"/>
      <name val="Arial"/>
      <family val="2"/>
    </font>
    <font>
      <sz val="10"/>
      <color theme="1"/>
      <name val="Arial"/>
      <family val="2"/>
    </font>
    <font>
      <sz val="11"/>
      <color theme="1"/>
      <name val="Calibri"/>
      <family val="2"/>
      <charset val="238"/>
      <scheme val="minor"/>
    </font>
    <font>
      <sz val="10"/>
      <color theme="0"/>
      <name val="Calibri"/>
      <family val="2"/>
      <scheme val="minor"/>
    </font>
    <font>
      <sz val="10"/>
      <color indexed="8"/>
      <name val="Arial"/>
      <family val="2"/>
    </font>
    <font>
      <sz val="11"/>
      <color theme="1"/>
      <name val="Verdana"/>
      <family val="2"/>
    </font>
    <font>
      <sz val="8"/>
      <color theme="1"/>
      <name val="Verdana"/>
      <family val="2"/>
    </font>
    <font>
      <sz val="8"/>
      <name val="Verdana"/>
      <family val="2"/>
    </font>
    <font>
      <b/>
      <sz val="12"/>
      <color theme="0"/>
      <name val="Verdana"/>
      <family val="2"/>
    </font>
    <font>
      <b/>
      <sz val="8"/>
      <color theme="1"/>
      <name val="Verdana"/>
      <family val="2"/>
    </font>
    <font>
      <u/>
      <sz val="11"/>
      <color theme="10"/>
      <name val="Calibri"/>
      <family val="2"/>
      <scheme val="minor"/>
    </font>
    <font>
      <b/>
      <sz val="10"/>
      <color theme="0"/>
      <name val="Verdana"/>
      <family val="2"/>
    </font>
  </fonts>
  <fills count="72">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4478B6"/>
        <bgColor theme="0"/>
      </patternFill>
    </fill>
    <fill>
      <patternFill patternType="solid">
        <fgColor rgb="FF5CE43C"/>
        <bgColor theme="0"/>
      </patternFill>
    </fill>
    <fill>
      <patternFill patternType="solid">
        <fgColor rgb="FFFFFF00"/>
        <bgColor indexed="9"/>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s>
  <cellStyleXfs count="391">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xf numFmtId="164" fontId="14" fillId="0" borderId="0" applyFont="0" applyFill="0" applyBorder="0" applyAlignment="0" applyProtection="0"/>
    <xf numFmtId="9" fontId="14" fillId="0" borderId="0" applyFont="0" applyFill="0" applyBorder="0" applyAlignment="0" applyProtection="0"/>
    <xf numFmtId="0" fontId="15" fillId="0" borderId="0"/>
    <xf numFmtId="0" fontId="1" fillId="0" borderId="0"/>
    <xf numFmtId="0" fontId="15" fillId="0" borderId="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12" borderId="0" applyNumberFormat="0" applyBorder="0" applyAlignment="0" applyProtection="0"/>
    <xf numFmtId="0" fontId="18" fillId="43" borderId="0" applyNumberFormat="0" applyBorder="0" applyAlignment="0" applyProtection="0"/>
    <xf numFmtId="0" fontId="13" fillId="16" borderId="0" applyNumberFormat="0" applyBorder="0" applyAlignment="0" applyProtection="0"/>
    <xf numFmtId="0" fontId="18" fillId="40" borderId="0" applyNumberFormat="0" applyBorder="0" applyAlignment="0" applyProtection="0"/>
    <xf numFmtId="0" fontId="13" fillId="20" borderId="0" applyNumberFormat="0" applyBorder="0" applyAlignment="0" applyProtection="0"/>
    <xf numFmtId="0" fontId="18" fillId="41" borderId="0" applyNumberFormat="0" applyBorder="0" applyAlignment="0" applyProtection="0"/>
    <xf numFmtId="0" fontId="13" fillId="24" borderId="0" applyNumberFormat="0" applyBorder="0" applyAlignment="0" applyProtection="0"/>
    <xf numFmtId="0" fontId="18" fillId="44" borderId="0" applyNumberFormat="0" applyBorder="0" applyAlignment="0" applyProtection="0"/>
    <xf numFmtId="0" fontId="13" fillId="28" borderId="0" applyNumberFormat="0" applyBorder="0" applyAlignment="0" applyProtection="0"/>
    <xf numFmtId="0" fontId="18" fillId="45" borderId="0" applyNumberFormat="0" applyBorder="0" applyAlignment="0" applyProtection="0"/>
    <xf numFmtId="0" fontId="13" fillId="32" borderId="0" applyNumberFormat="0" applyBorder="0" applyAlignment="0" applyProtection="0"/>
    <xf numFmtId="0" fontId="18"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9" borderId="0" applyNumberFormat="0" applyBorder="0" applyAlignment="0" applyProtection="0"/>
    <xf numFmtId="0" fontId="18" fillId="47" borderId="0" applyNumberFormat="0" applyBorder="0" applyAlignment="0" applyProtection="0"/>
    <xf numFmtId="0" fontId="13" fillId="13" borderId="0" applyNumberFormat="0" applyBorder="0" applyAlignment="0" applyProtection="0"/>
    <xf numFmtId="0" fontId="18" fillId="48" borderId="0" applyNumberFormat="0" applyBorder="0" applyAlignment="0" applyProtection="0"/>
    <xf numFmtId="0" fontId="13" fillId="17" borderId="0" applyNumberFormat="0" applyBorder="0" applyAlignment="0" applyProtection="0"/>
    <xf numFmtId="0" fontId="18" fillId="49" borderId="0" applyNumberFormat="0" applyBorder="0" applyAlignment="0" applyProtection="0"/>
    <xf numFmtId="0" fontId="13" fillId="21" borderId="0" applyNumberFormat="0" applyBorder="0" applyAlignment="0" applyProtection="0"/>
    <xf numFmtId="0" fontId="18" fillId="44" borderId="0" applyNumberFormat="0" applyBorder="0" applyAlignment="0" applyProtection="0"/>
    <xf numFmtId="0" fontId="13" fillId="25" borderId="0" applyNumberFormat="0" applyBorder="0" applyAlignment="0" applyProtection="0"/>
    <xf numFmtId="0" fontId="18" fillId="45" borderId="0" applyNumberFormat="0" applyBorder="0" applyAlignment="0" applyProtection="0"/>
    <xf numFmtId="0" fontId="13" fillId="29" borderId="0" applyNumberFormat="0" applyBorder="0" applyAlignment="0" applyProtection="0"/>
    <xf numFmtId="0" fontId="18" fillId="50" borderId="0" applyNumberFormat="0" applyBorder="0" applyAlignment="0" applyProtection="0"/>
    <xf numFmtId="0" fontId="19" fillId="0" borderId="0" applyNumberFormat="0" applyBorder="0" applyProtection="0">
      <alignment horizontal="left" vertical="center" wrapText="1"/>
      <protection locked="0"/>
    </xf>
    <xf numFmtId="0" fontId="7" fillId="5" borderId="0" applyNumberFormat="0" applyBorder="0" applyAlignment="0" applyProtection="0"/>
    <xf numFmtId="0" fontId="20" fillId="34" borderId="0" applyNumberFormat="0" applyBorder="0" applyAlignment="0" applyProtection="0"/>
    <xf numFmtId="0" fontId="21" fillId="38" borderId="19" applyNumberFormat="0" applyAlignment="0" applyProtection="0"/>
    <xf numFmtId="0" fontId="22" fillId="35" borderId="0" applyNumberFormat="0" applyBorder="0" applyAlignment="0" applyProtection="0"/>
    <xf numFmtId="0" fontId="8" fillId="6" borderId="14" applyNumberFormat="0" applyAlignment="0" applyProtection="0"/>
    <xf numFmtId="0" fontId="23" fillId="52" borderId="19" applyNumberFormat="0" applyAlignment="0" applyProtection="0"/>
    <xf numFmtId="0" fontId="24" fillId="52" borderId="19" applyNumberFormat="0" applyAlignment="0" applyProtection="0"/>
    <xf numFmtId="0" fontId="25" fillId="53" borderId="20" applyNumberFormat="0" applyAlignment="0" applyProtection="0"/>
    <xf numFmtId="0" fontId="26" fillId="0" borderId="21" applyNumberFormat="0" applyFill="0" applyAlignment="0" applyProtection="0"/>
    <xf numFmtId="0" fontId="10" fillId="7" borderId="16" applyNumberFormat="0" applyAlignment="0" applyProtection="0"/>
    <xf numFmtId="0" fontId="27" fillId="53" borderId="20" applyNumberFormat="0" applyAlignment="0" applyProtection="0"/>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31" fillId="0" borderId="0" applyNumberFormat="0" applyFill="0" applyBorder="0" applyAlignment="0" applyProtection="0"/>
    <xf numFmtId="43" fontId="15" fillId="0" borderId="0" applyFont="0" applyFill="0" applyBorder="0" applyAlignment="0" applyProtection="0"/>
    <xf numFmtId="0" fontId="19" fillId="0" borderId="0" applyNumberFormat="0" applyFill="0" applyBorder="0" applyProtection="0">
      <alignment horizontal="right" vertical="center"/>
      <protection locked="0"/>
    </xf>
    <xf numFmtId="0" fontId="25" fillId="53" borderId="20" applyNumberFormat="0" applyAlignment="0" applyProtection="0"/>
    <xf numFmtId="0" fontId="31" fillId="0" borderId="0" applyNumberFormat="0" applyFill="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1" fillId="38" borderId="19" applyNumberFormat="0" applyAlignment="0" applyProtection="0"/>
    <xf numFmtId="0" fontId="1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6" fillId="4" borderId="0" applyNumberFormat="0" applyBorder="0" applyAlignment="0" applyProtection="0"/>
    <xf numFmtId="0" fontId="34" fillId="35" borderId="0" applyNumberFormat="0" applyBorder="0" applyAlignment="0" applyProtection="0"/>
    <xf numFmtId="0" fontId="15" fillId="54" borderId="1" applyNumberFormat="0" applyFont="0" applyBorder="0" applyProtection="0">
      <alignment horizontal="center" vertical="center"/>
    </xf>
    <xf numFmtId="0" fontId="3" fillId="0" borderId="11" applyNumberFormat="0" applyFill="0" applyAlignment="0" applyProtection="0"/>
    <xf numFmtId="0" fontId="35" fillId="0" borderId="22" applyNumberFormat="0" applyFill="0" applyAlignment="0" applyProtection="0"/>
    <xf numFmtId="0" fontId="4" fillId="0" borderId="12" applyNumberFormat="0" applyFill="0" applyAlignment="0" applyProtection="0"/>
    <xf numFmtId="0" fontId="36" fillId="0" borderId="23" applyNumberFormat="0" applyFill="0" applyAlignment="0" applyProtection="0"/>
    <xf numFmtId="0" fontId="5" fillId="0" borderId="13" applyNumberFormat="0" applyFill="0" applyAlignment="0" applyProtection="0"/>
    <xf numFmtId="0" fontId="37" fillId="0" borderId="24"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55" fillId="55" borderId="2" applyFont="0" applyBorder="0">
      <alignment horizontal="center" wrapText="1"/>
    </xf>
    <xf numFmtId="3" fontId="15" fillId="56" borderId="1" applyFont="0" applyProtection="0">
      <alignment horizontal="right" vertical="center"/>
    </xf>
    <xf numFmtId="0" fontId="15" fillId="56" borderId="2" applyNumberFormat="0" applyFont="0" applyBorder="0" applyProtection="0">
      <alignment horizontal="left" vertical="center"/>
    </xf>
    <xf numFmtId="0" fontId="38" fillId="0" borderId="0" applyNumberFormat="0" applyFill="0" applyBorder="0" applyAlignment="0" applyProtection="0">
      <alignment vertical="top"/>
      <protection locked="0"/>
    </xf>
    <xf numFmtId="0" fontId="26" fillId="0" borderId="21" applyNumberFormat="0" applyFill="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34" borderId="0" applyNumberFormat="0" applyBorder="0" applyAlignment="0" applyProtection="0"/>
    <xf numFmtId="0" fontId="40" fillId="38" borderId="19" applyNumberFormat="0" applyAlignment="0" applyProtection="0"/>
    <xf numFmtId="3" fontId="15" fillId="57" borderId="1" applyFont="0">
      <alignment horizontal="right" vertical="center"/>
      <protection locked="0"/>
    </xf>
    <xf numFmtId="0" fontId="15" fillId="51" borderId="18" applyNumberFormat="0" applyFont="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2" fillId="35" borderId="0" applyNumberFormat="0" applyBorder="0" applyAlignment="0" applyProtection="0"/>
    <xf numFmtId="0" fontId="41" fillId="52" borderId="25" applyNumberFormat="0" applyAlignment="0" applyProtection="0"/>
    <xf numFmtId="164" fontId="1" fillId="0" borderId="0" applyFont="0" applyFill="0" applyBorder="0" applyAlignment="0" applyProtection="0"/>
    <xf numFmtId="0" fontId="3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15" applyNumberFormat="0" applyFill="0" applyAlignment="0" applyProtection="0"/>
    <xf numFmtId="0" fontId="43" fillId="0" borderId="21" applyNumberFormat="0" applyFill="0" applyAlignment="0" applyProtection="0"/>
    <xf numFmtId="0" fontId="44" fillId="0" borderId="0" applyNumberFormat="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58"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6" fillId="0" borderId="0"/>
    <xf numFmtId="0" fontId="15" fillId="0" borderId="0"/>
    <xf numFmtId="0" fontId="16" fillId="0" borderId="0"/>
    <xf numFmtId="0" fontId="1" fillId="0" borderId="0"/>
    <xf numFmtId="0" fontId="16" fillId="0" borderId="0"/>
    <xf numFmtId="0" fontId="1" fillId="0" borderId="0"/>
    <xf numFmtId="0" fontId="15" fillId="0" borderId="0"/>
    <xf numFmtId="0" fontId="16" fillId="0" borderId="0"/>
    <xf numFmtId="0" fontId="56" fillId="0" borderId="0"/>
    <xf numFmtId="0" fontId="15" fillId="0" borderId="0"/>
    <xf numFmtId="0" fontId="15" fillId="0" borderId="0"/>
    <xf numFmtId="0" fontId="57" fillId="0" borderId="0"/>
    <xf numFmtId="0" fontId="1" fillId="0" borderId="0"/>
    <xf numFmtId="0" fontId="15" fillId="0" borderId="0"/>
    <xf numFmtId="0" fontId="15" fillId="51" borderId="18" applyNumberFormat="0" applyFont="0" applyAlignment="0" applyProtection="0"/>
    <xf numFmtId="0" fontId="1" fillId="8" borderId="17" applyNumberFormat="0" applyFont="0" applyAlignment="0" applyProtection="0"/>
    <xf numFmtId="0" fontId="16" fillId="8" borderId="17" applyNumberFormat="0" applyFont="0" applyAlignment="0" applyProtection="0"/>
    <xf numFmtId="0" fontId="16" fillId="8" borderId="17" applyNumberFormat="0" applyFont="0" applyAlignment="0" applyProtection="0"/>
    <xf numFmtId="0" fontId="46" fillId="52" borderId="25" applyNumberFormat="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0" fontId="15" fillId="59" borderId="1" applyNumberFormat="0" applyFont="0" applyAlignment="0"/>
    <xf numFmtId="9" fontId="16" fillId="0" borderId="0" applyFont="0" applyFill="0" applyBorder="0" applyAlignment="0" applyProtection="0"/>
    <xf numFmtId="0" fontId="39" fillId="34" borderId="0" applyNumberFormat="0" applyBorder="0" applyAlignment="0" applyProtection="0"/>
    <xf numFmtId="0" fontId="41" fillId="52" borderId="25" applyNumberFormat="0" applyAlignment="0" applyProtection="0"/>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horizontal="center"/>
    </xf>
    <xf numFmtId="49" fontId="15" fillId="62" borderId="26">
      <alignment horizontal="center"/>
    </xf>
    <xf numFmtId="49" fontId="48" fillId="0" borderId="0"/>
    <xf numFmtId="0" fontId="16" fillId="63" borderId="1"/>
    <xf numFmtId="0" fontId="1" fillId="63" borderId="1"/>
    <xf numFmtId="0" fontId="16" fillId="63" borderId="1"/>
    <xf numFmtId="49" fontId="58" fillId="66" borderId="26">
      <alignment horizontal="center" vertical="center" wrapText="1"/>
    </xf>
    <xf numFmtId="49" fontId="54" fillId="67" borderId="26">
      <alignment horizontal="center" vertical="center" wrapText="1"/>
    </xf>
    <xf numFmtId="49" fontId="54" fillId="68" borderId="26">
      <alignment horizontal="center" vertical="center" wrapText="1"/>
    </xf>
    <xf numFmtId="0" fontId="16" fillId="60" borderId="1"/>
    <xf numFmtId="0" fontId="1" fillId="60" borderId="1"/>
    <xf numFmtId="0" fontId="16" fillId="60" borderId="1"/>
    <xf numFmtId="40" fontId="16" fillId="60" borderId="1"/>
    <xf numFmtId="40" fontId="1" fillId="60" borderId="1"/>
    <xf numFmtId="40" fontId="16" fillId="60" borderId="1"/>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vertical="center"/>
    </xf>
    <xf numFmtId="49" fontId="15" fillId="62" borderId="26">
      <alignment vertical="center"/>
    </xf>
    <xf numFmtId="49" fontId="15" fillId="0" borderId="0">
      <alignment horizontal="right"/>
    </xf>
    <xf numFmtId="40" fontId="16" fillId="64" borderId="1"/>
    <xf numFmtId="40" fontId="1" fillId="64" borderId="1"/>
    <xf numFmtId="40" fontId="16" fillId="64" borderId="1"/>
    <xf numFmtId="40" fontId="16" fillId="65" borderId="1"/>
    <xf numFmtId="40" fontId="1" fillId="65" borderId="1"/>
    <xf numFmtId="40" fontId="16" fillId="65" borderId="1"/>
    <xf numFmtId="0" fontId="49" fillId="58" borderId="0" applyNumberFormat="0" applyBorder="0" applyAlignment="0" applyProtection="0"/>
    <xf numFmtId="3" fontId="15" fillId="55" borderId="1" applyFont="0">
      <alignment horizontal="right" vertical="center"/>
    </xf>
    <xf numFmtId="0" fontId="15" fillId="0" borderId="0"/>
    <xf numFmtId="0" fontId="16" fillId="0" borderId="0"/>
    <xf numFmtId="0" fontId="15" fillId="0" borderId="0"/>
    <xf numFmtId="0" fontId="57" fillId="0" borderId="0"/>
    <xf numFmtId="0" fontId="16" fillId="0" borderId="0"/>
    <xf numFmtId="0" fontId="24" fillId="52" borderId="19" applyNumberFormat="0" applyAlignment="0" applyProtection="0"/>
    <xf numFmtId="0" fontId="19" fillId="0" borderId="0" applyNumberFormat="0" applyFont="0" applyFill="0" applyBorder="0" applyAlignment="0" applyProtection="0">
      <alignment horizontal="left" vertical="top" wrapText="1"/>
      <protection locked="0"/>
    </xf>
    <xf numFmtId="0" fontId="33" fillId="0" borderId="0" applyNumberFormat="0" applyFill="0" applyBorder="0" applyAlignment="0" applyProtection="0"/>
    <xf numFmtId="0" fontId="44" fillId="0" borderId="0" applyNumberFormat="0" applyFill="0" applyBorder="0" applyAlignment="0" applyProtection="0"/>
    <xf numFmtId="0" fontId="2" fillId="0" borderId="0" applyNumberFormat="0" applyFill="0" applyBorder="0" applyAlignment="0" applyProtection="0"/>
    <xf numFmtId="0" fontId="28" fillId="0" borderId="0" applyNumberFormat="0" applyFill="0" applyBorder="0" applyAlignment="0" applyProtection="0"/>
    <xf numFmtId="0" fontId="50" fillId="0" borderId="22" applyAlignment="0">
      <alignment horizontal="left" vertical="top" wrapText="1"/>
      <protection locked="0"/>
    </xf>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28" fillId="0" borderId="0" applyNumberFormat="0" applyFill="0" applyBorder="0" applyAlignment="0" applyProtection="0"/>
    <xf numFmtId="0" fontId="51" fillId="0" borderId="27" applyNumberFormat="0" applyFill="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53" fillId="0" borderId="27" applyNumberFormat="0" applyFill="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0" borderId="0"/>
    <xf numFmtId="0" fontId="16" fillId="0" borderId="0"/>
    <xf numFmtId="0" fontId="16" fillId="8" borderId="17" applyNumberFormat="0" applyFont="0" applyAlignment="0" applyProtection="0"/>
    <xf numFmtId="0" fontId="16" fillId="8" borderId="17"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0" fontId="16" fillId="60" borderId="1"/>
    <xf numFmtId="40" fontId="16" fillId="61" borderId="1"/>
    <xf numFmtId="0" fontId="16" fillId="63" borderId="1"/>
    <xf numFmtId="0" fontId="16" fillId="60" borderId="1"/>
    <xf numFmtId="40" fontId="16" fillId="60" borderId="1"/>
    <xf numFmtId="40" fontId="16" fillId="60" borderId="1"/>
    <xf numFmtId="40" fontId="16" fillId="61" borderId="1"/>
    <xf numFmtId="40" fontId="16" fillId="64" borderId="1"/>
    <xf numFmtId="40" fontId="16" fillId="65" borderId="1"/>
    <xf numFmtId="0" fontId="16" fillId="0" borderId="0"/>
    <xf numFmtId="0" fontId="1" fillId="0" borderId="0"/>
    <xf numFmtId="0" fontId="59"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36" borderId="0" applyNumberFormat="0" applyBorder="0" applyAlignment="0" applyProtection="0"/>
    <xf numFmtId="0" fontId="59" fillId="39" borderId="0" applyNumberFormat="0" applyBorder="0" applyAlignment="0" applyProtection="0"/>
    <xf numFmtId="0" fontId="59" fillId="42" borderId="0" applyNumberFormat="0" applyBorder="0" applyAlignment="0" applyProtection="0"/>
    <xf numFmtId="0" fontId="42" fillId="0" borderId="0" applyNumberFormat="0" applyFill="0" applyBorder="0" applyAlignment="0" applyProtection="0">
      <alignment vertical="top"/>
      <protection locked="0"/>
    </xf>
    <xf numFmtId="0" fontId="1" fillId="0" borderId="0"/>
    <xf numFmtId="0" fontId="15" fillId="0" borderId="0"/>
    <xf numFmtId="0" fontId="1" fillId="0" borderId="0"/>
    <xf numFmtId="0" fontId="15" fillId="51" borderId="18" applyNumberFormat="0" applyFont="0" applyAlignment="0" applyProtection="0"/>
    <xf numFmtId="164" fontId="1" fillId="0" borderId="0" applyFont="0" applyFill="0" applyBorder="0" applyAlignment="0" applyProtection="0"/>
    <xf numFmtId="0" fontId="14"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8" fillId="6" borderId="14" applyNumberFormat="0" applyAlignment="0" applyProtection="0"/>
    <xf numFmtId="0" fontId="12" fillId="0" borderId="0" applyNumberFormat="0" applyFill="0" applyBorder="0" applyAlignment="0" applyProtection="0"/>
    <xf numFmtId="0" fontId="1" fillId="0" borderId="0"/>
    <xf numFmtId="0" fontId="1" fillId="8" borderId="17" applyNumberFormat="0" applyFont="0" applyAlignment="0" applyProtection="0"/>
    <xf numFmtId="40" fontId="1" fillId="60" borderId="1"/>
    <xf numFmtId="40" fontId="1" fillId="61" borderId="1"/>
    <xf numFmtId="0" fontId="1" fillId="63" borderId="1"/>
    <xf numFmtId="0" fontId="1" fillId="60" borderId="1"/>
    <xf numFmtId="40" fontId="1" fillId="60" borderId="1"/>
    <xf numFmtId="40" fontId="1" fillId="60" borderId="1"/>
    <xf numFmtId="40" fontId="1" fillId="61" borderId="1"/>
    <xf numFmtId="40" fontId="1" fillId="64" borderId="1"/>
    <xf numFmtId="40" fontId="1" fillId="65" borderId="1"/>
    <xf numFmtId="0" fontId="11" fillId="0" borderId="0" applyNumberFormat="0" applyFill="0" applyBorder="0" applyAlignment="0" applyProtection="0"/>
    <xf numFmtId="0" fontId="15" fillId="0" borderId="0">
      <alignment vertical="center"/>
    </xf>
    <xf numFmtId="9" fontId="1" fillId="0" borderId="0" applyFont="0" applyFill="0" applyBorder="0" applyAlignment="0" applyProtection="0"/>
    <xf numFmtId="0" fontId="65" fillId="0" borderId="0" applyNumberFormat="0" applyFill="0" applyBorder="0" applyAlignment="0" applyProtection="0"/>
  </cellStyleXfs>
  <cellXfs count="64">
    <xf numFmtId="0" fontId="0" fillId="0" borderId="0" xfId="0"/>
    <xf numFmtId="0" fontId="0" fillId="0" borderId="1" xfId="0" applyBorder="1"/>
    <xf numFmtId="0" fontId="0" fillId="0" borderId="3" xfId="0" applyBorder="1"/>
    <xf numFmtId="0" fontId="0" fillId="2" borderId="1"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0" fillId="0" borderId="1" xfId="0" quotePrefix="1" applyBorder="1"/>
    <xf numFmtId="0" fontId="0" fillId="0" borderId="2" xfId="0" quotePrefix="1" applyBorder="1"/>
    <xf numFmtId="0" fontId="0" fillId="0" borderId="3" xfId="0" quotePrefix="1" applyBorder="1" applyAlignment="1">
      <alignment horizontal="center"/>
    </xf>
    <xf numFmtId="0" fontId="0" fillId="0" borderId="0" xfId="0" applyBorder="1"/>
    <xf numFmtId="168" fontId="0" fillId="0" borderId="1" xfId="0" applyNumberFormat="1" applyBorder="1"/>
    <xf numFmtId="168" fontId="0" fillId="0" borderId="1" xfId="0" applyNumberFormat="1" applyBorder="1" applyAlignment="1">
      <alignment horizontal="right"/>
    </xf>
    <xf numFmtId="169" fontId="0" fillId="0" borderId="2" xfId="0" applyNumberFormat="1" applyBorder="1"/>
    <xf numFmtId="165" fontId="0" fillId="0" borderId="2" xfId="5" applyNumberFormat="1" applyFont="1" applyBorder="1"/>
    <xf numFmtId="0" fontId="0" fillId="0" borderId="0" xfId="0" applyFill="1"/>
    <xf numFmtId="0" fontId="0" fillId="0" borderId="1" xfId="0" applyBorder="1" applyAlignment="1">
      <alignment horizontal="left"/>
    </xf>
    <xf numFmtId="0" fontId="0" fillId="0" borderId="2" xfId="0" applyBorder="1"/>
    <xf numFmtId="10" fontId="0" fillId="0" borderId="2" xfId="0" applyNumberFormat="1" applyBorder="1"/>
    <xf numFmtId="0" fontId="61" fillId="0" borderId="1" xfId="0" applyFont="1" applyBorder="1" applyAlignment="1">
      <alignment horizontal="center" vertical="center"/>
    </xf>
    <xf numFmtId="0" fontId="61" fillId="0" borderId="1" xfId="0" applyFont="1" applyBorder="1" applyAlignment="1">
      <alignment horizontal="left" vertical="center" wrapText="1"/>
    </xf>
    <xf numFmtId="0" fontId="60" fillId="71" borderId="0" xfId="0" applyFont="1" applyFill="1"/>
    <xf numFmtId="0" fontId="60" fillId="71" borderId="0" xfId="0" applyFont="1" applyFill="1" applyAlignment="1">
      <alignment horizontal="right"/>
    </xf>
    <xf numFmtId="0" fontId="61" fillId="71" borderId="0" xfId="0" applyFont="1" applyFill="1"/>
    <xf numFmtId="14" fontId="64" fillId="70" borderId="1" xfId="0" applyNumberFormat="1" applyFont="1" applyFill="1" applyBorder="1" applyAlignment="1">
      <alignment horizontal="right" vertical="center" wrapText="1"/>
    </xf>
    <xf numFmtId="166" fontId="62" fillId="0" borderId="1" xfId="1" applyNumberFormat="1" applyFont="1" applyBorder="1" applyAlignment="1">
      <alignment horizontal="right" vertical="center"/>
    </xf>
    <xf numFmtId="166" fontId="60" fillId="71" borderId="0" xfId="0" applyNumberFormat="1" applyFont="1" applyFill="1"/>
    <xf numFmtId="170" fontId="60" fillId="71" borderId="0" xfId="0" applyNumberFormat="1" applyFont="1" applyFill="1"/>
    <xf numFmtId="0" fontId="65" fillId="71" borderId="0" xfId="390" applyFill="1"/>
    <xf numFmtId="10" fontId="62" fillId="0" borderId="1" xfId="2" applyNumberFormat="1" applyFont="1" applyBorder="1" applyAlignment="1">
      <alignment horizontal="right" vertical="center"/>
    </xf>
    <xf numFmtId="10" fontId="61" fillId="0" borderId="1" xfId="2" applyNumberFormat="1" applyFont="1" applyBorder="1" applyAlignment="1">
      <alignment horizontal="right" vertical="center" wrapText="1"/>
    </xf>
    <xf numFmtId="0" fontId="61" fillId="71" borderId="0" xfId="0" applyFont="1" applyFill="1" applyAlignment="1">
      <alignment horizontal="left"/>
    </xf>
    <xf numFmtId="0" fontId="61" fillId="71" borderId="0" xfId="0" applyFont="1" applyFill="1" applyAlignment="1">
      <alignment vertical="top" wrapText="1"/>
    </xf>
    <xf numFmtId="14" fontId="61" fillId="71" borderId="0" xfId="0" applyNumberFormat="1" applyFont="1" applyFill="1" applyAlignment="1">
      <alignment horizontal="left"/>
    </xf>
    <xf numFmtId="0" fontId="61" fillId="71" borderId="29" xfId="0" applyFont="1" applyFill="1" applyBorder="1"/>
    <xf numFmtId="0" fontId="61" fillId="71" borderId="0" xfId="0" applyFont="1" applyFill="1" applyAlignment="1">
      <alignment vertical="center" wrapText="1"/>
    </xf>
    <xf numFmtId="0" fontId="61" fillId="71" borderId="0" xfId="0" applyFont="1" applyFill="1" applyAlignment="1">
      <alignment horizontal="center" vertical="center" wrapText="1"/>
    </xf>
    <xf numFmtId="0" fontId="66" fillId="69" borderId="0" xfId="0" applyFont="1" applyFill="1" applyAlignment="1">
      <alignment vertical="center" wrapText="1"/>
    </xf>
    <xf numFmtId="0" fontId="66" fillId="69" borderId="0" xfId="0" applyFont="1" applyFill="1" applyAlignment="1">
      <alignment horizontal="center" vertical="center" wrapText="1"/>
    </xf>
    <xf numFmtId="0" fontId="61" fillId="71" borderId="0" xfId="0" applyFont="1" applyFill="1" applyAlignment="1">
      <alignment horizontal="center" wrapText="1"/>
    </xf>
    <xf numFmtId="0" fontId="61" fillId="71" borderId="10" xfId="0" applyFont="1" applyFill="1" applyBorder="1" applyAlignment="1">
      <alignment horizontal="center" vertical="center" wrapText="1"/>
    </xf>
    <xf numFmtId="0" fontId="61" fillId="0" borderId="10" xfId="0" applyFont="1" applyBorder="1" applyAlignment="1">
      <alignment horizontal="left" vertical="center" wrapText="1"/>
    </xf>
    <xf numFmtId="10" fontId="60" fillId="71" borderId="0" xfId="0" applyNumberFormat="1" applyFont="1" applyFill="1"/>
    <xf numFmtId="0" fontId="64" fillId="71" borderId="0" xfId="0" applyFont="1" applyFill="1" applyBorder="1" applyAlignment="1">
      <alignment horizontal="left"/>
    </xf>
    <xf numFmtId="0" fontId="64" fillId="71" borderId="29" xfId="0" applyFont="1" applyFill="1" applyBorder="1" applyAlignment="1">
      <alignment horizontal="left"/>
    </xf>
    <xf numFmtId="0" fontId="61" fillId="71" borderId="28" xfId="0" applyFont="1" applyFill="1" applyBorder="1" applyAlignment="1">
      <alignment horizontal="left" vertical="top" wrapText="1"/>
    </xf>
    <xf numFmtId="0" fontId="61" fillId="71" borderId="0" xfId="0" applyFont="1" applyFill="1" applyBorder="1" applyAlignment="1">
      <alignment horizontal="left" vertical="top" wrapText="1"/>
    </xf>
    <xf numFmtId="0" fontId="61" fillId="71" borderId="29" xfId="0" applyFont="1" applyFill="1" applyBorder="1" applyAlignment="1">
      <alignment horizontal="left" vertical="top" wrapText="1"/>
    </xf>
    <xf numFmtId="0" fontId="63" fillId="69" borderId="0" xfId="0" applyFont="1" applyFill="1" applyAlignment="1">
      <alignment horizontal="left" vertical="center" wrapText="1"/>
    </xf>
    <xf numFmtId="0" fontId="64" fillId="70" borderId="10" xfId="0" applyFont="1" applyFill="1" applyBorder="1" applyAlignment="1">
      <alignment horizontal="left" vertical="center" wrapText="1"/>
    </xf>
    <xf numFmtId="0" fontId="64" fillId="70" borderId="2" xfId="0" applyFont="1" applyFill="1" applyBorder="1" applyAlignment="1">
      <alignment horizontal="left" vertical="center"/>
    </xf>
    <xf numFmtId="0" fontId="64" fillId="70" borderId="10" xfId="0" applyFont="1" applyFill="1" applyBorder="1" applyAlignment="1">
      <alignment horizontal="left" vertical="center"/>
    </xf>
    <xf numFmtId="0" fontId="64" fillId="70" borderId="3" xfId="0" applyFont="1" applyFill="1" applyBorder="1" applyAlignment="1">
      <alignment horizontal="left" vertical="center"/>
    </xf>
    <xf numFmtId="0" fontId="63" fillId="69" borderId="2" xfId="0" applyFont="1" applyFill="1" applyBorder="1" applyAlignment="1">
      <alignment horizontal="left" vertical="center"/>
    </xf>
    <xf numFmtId="0" fontId="63" fillId="69" borderId="10" xfId="0" applyFont="1" applyFill="1" applyBorder="1" applyAlignment="1">
      <alignment horizontal="left" vertical="center"/>
    </xf>
    <xf numFmtId="0" fontId="63" fillId="69" borderId="3" xfId="0" applyFont="1" applyFill="1" applyBorder="1" applyAlignment="1">
      <alignment horizontal="left" vertical="center"/>
    </xf>
    <xf numFmtId="0" fontId="0" fillId="2" borderId="6" xfId="0" applyFill="1" applyBorder="1" applyAlignment="1">
      <alignment horizontal="center" vertical="center" textRotation="90" wrapText="1"/>
    </xf>
    <xf numFmtId="0" fontId="0" fillId="2" borderId="9" xfId="0" applyFill="1" applyBorder="1" applyAlignment="1">
      <alignment horizontal="center" vertical="center" textRotation="90" wrapTex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wrapText="1"/>
    </xf>
    <xf numFmtId="0" fontId="0" fillId="2" borderId="8" xfId="0"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textRotation="90" wrapText="1"/>
    </xf>
    <xf numFmtId="0" fontId="0" fillId="2" borderId="8" xfId="0" applyFill="1" applyBorder="1" applyAlignment="1">
      <alignment horizontal="center" vertical="center" textRotation="90" wrapText="1"/>
    </xf>
  </cellXfs>
  <cellStyles count="391">
    <cellStyle name="%" xfId="8" xr:uid="{00000000-0005-0000-0000-000000000000}"/>
    <cellStyle name="=C:\WINNT35\SYSTEM32\COMMAND.COM" xfId="388" xr:uid="{00000000-0005-0000-0000-000001000000}"/>
    <cellStyle name="20% - 1. jelölőszín" xfId="9" xr:uid="{00000000-0005-0000-0000-000002000000}"/>
    <cellStyle name="20% - 1. jelölőszín 2" xfId="10" xr:uid="{00000000-0005-0000-0000-000003000000}"/>
    <cellStyle name="20% - 1. jelölőszín 2 2" xfId="290" xr:uid="{00000000-0005-0000-0000-000004000000}"/>
    <cellStyle name="20% - 1. jelölőszín 3" xfId="289" xr:uid="{00000000-0005-0000-0000-000005000000}"/>
    <cellStyle name="20% - 1. jelölőszín_20130128_ITS on reporting_Annex I_CA" xfId="11" xr:uid="{00000000-0005-0000-0000-000006000000}"/>
    <cellStyle name="20% - 2. jelölőszín" xfId="12" xr:uid="{00000000-0005-0000-0000-000007000000}"/>
    <cellStyle name="20% - 2. jelölőszín 2" xfId="13" xr:uid="{00000000-0005-0000-0000-000008000000}"/>
    <cellStyle name="20% - 2. jelölőszín 2 2" xfId="292" xr:uid="{00000000-0005-0000-0000-000009000000}"/>
    <cellStyle name="20% - 2. jelölőszín 3" xfId="291" xr:uid="{00000000-0005-0000-0000-00000A000000}"/>
    <cellStyle name="20% - 2. jelölőszín_20130128_ITS on reporting_Annex I_CA" xfId="14" xr:uid="{00000000-0005-0000-0000-00000B000000}"/>
    <cellStyle name="20% - 3. jelölőszín" xfId="15" xr:uid="{00000000-0005-0000-0000-00000C000000}"/>
    <cellStyle name="20% - 3. jelölőszín 2" xfId="16" xr:uid="{00000000-0005-0000-0000-00000D000000}"/>
    <cellStyle name="20% - 3. jelölőszín 2 2" xfId="294" xr:uid="{00000000-0005-0000-0000-00000E000000}"/>
    <cellStyle name="20% - 3. jelölőszín 3" xfId="293" xr:uid="{00000000-0005-0000-0000-00000F000000}"/>
    <cellStyle name="20% - 3. jelölőszín_20130128_ITS on reporting_Annex I_CA" xfId="17" xr:uid="{00000000-0005-0000-0000-000010000000}"/>
    <cellStyle name="20% - 4. jelölőszín" xfId="18" xr:uid="{00000000-0005-0000-0000-000011000000}"/>
    <cellStyle name="20% - 4. jelölőszín 2" xfId="19" xr:uid="{00000000-0005-0000-0000-000012000000}"/>
    <cellStyle name="20% - 4. jelölőszín 2 2" xfId="296" xr:uid="{00000000-0005-0000-0000-000013000000}"/>
    <cellStyle name="20% - 4. jelölőszín 3" xfId="295" xr:uid="{00000000-0005-0000-0000-000014000000}"/>
    <cellStyle name="20% - 4. jelölőszín_20130128_ITS on reporting_Annex I_CA" xfId="20" xr:uid="{00000000-0005-0000-0000-000015000000}"/>
    <cellStyle name="20% - 5. jelölőszín" xfId="21" xr:uid="{00000000-0005-0000-0000-000016000000}"/>
    <cellStyle name="20% - 5. jelölőszín 2" xfId="22" xr:uid="{00000000-0005-0000-0000-000017000000}"/>
    <cellStyle name="20% - 5. jelölőszín 2 2" xfId="298" xr:uid="{00000000-0005-0000-0000-000018000000}"/>
    <cellStyle name="20% - 5. jelölőszín 3" xfId="297" xr:uid="{00000000-0005-0000-0000-000019000000}"/>
    <cellStyle name="20% - 5. jelölőszín_20130128_ITS on reporting_Annex I_CA" xfId="23" xr:uid="{00000000-0005-0000-0000-00001A000000}"/>
    <cellStyle name="20% - 6. jelölőszín" xfId="24" xr:uid="{00000000-0005-0000-0000-00001B000000}"/>
    <cellStyle name="20% - 6. jelölőszín 2" xfId="25" xr:uid="{00000000-0005-0000-0000-00001C000000}"/>
    <cellStyle name="20% - 6. jelölőszín 2 2" xfId="300" xr:uid="{00000000-0005-0000-0000-00001D000000}"/>
    <cellStyle name="20% - 6. jelölőszín 3" xfId="299" xr:uid="{00000000-0005-0000-0000-00001E000000}"/>
    <cellStyle name="20% - 6. jelölőszín_20130128_ITS on reporting_Annex I_CA" xfId="26" xr:uid="{00000000-0005-0000-0000-00001F000000}"/>
    <cellStyle name="20% - Accent1" xfId="27" xr:uid="{00000000-0005-0000-0000-000020000000}"/>
    <cellStyle name="20% - Accent1 2" xfId="28" xr:uid="{00000000-0005-0000-0000-000021000000}"/>
    <cellStyle name="20% - Accent1 2 2" xfId="343" xr:uid="{00000000-0005-0000-0000-000022000000}"/>
    <cellStyle name="20% - Accent1 3" xfId="362" xr:uid="{00000000-0005-0000-0000-000023000000}"/>
    <cellStyle name="20% - Accent2" xfId="29" xr:uid="{00000000-0005-0000-0000-000024000000}"/>
    <cellStyle name="20% - Accent2 2" xfId="30" xr:uid="{00000000-0005-0000-0000-000025000000}"/>
    <cellStyle name="20% - Accent2 2 2" xfId="344" xr:uid="{00000000-0005-0000-0000-000026000000}"/>
    <cellStyle name="20% - Accent2 3" xfId="363" xr:uid="{00000000-0005-0000-0000-000027000000}"/>
    <cellStyle name="20% - Accent3" xfId="31" xr:uid="{00000000-0005-0000-0000-000028000000}"/>
    <cellStyle name="20% - Accent3 2" xfId="32" xr:uid="{00000000-0005-0000-0000-000029000000}"/>
    <cellStyle name="20% - Accent3 2 2" xfId="345" xr:uid="{00000000-0005-0000-0000-00002A000000}"/>
    <cellStyle name="20% - Accent3 3" xfId="364" xr:uid="{00000000-0005-0000-0000-00002B000000}"/>
    <cellStyle name="20% - Accent4" xfId="33" xr:uid="{00000000-0005-0000-0000-00002C000000}"/>
    <cellStyle name="20% - Accent4 2" xfId="34" xr:uid="{00000000-0005-0000-0000-00002D000000}"/>
    <cellStyle name="20% - Accent4 2 2" xfId="346" xr:uid="{00000000-0005-0000-0000-00002E000000}"/>
    <cellStyle name="20% - Accent4 3" xfId="365" xr:uid="{00000000-0005-0000-0000-00002F000000}"/>
    <cellStyle name="20% - Accent5" xfId="35" xr:uid="{00000000-0005-0000-0000-000030000000}"/>
    <cellStyle name="20% - Accent5 2" xfId="36" xr:uid="{00000000-0005-0000-0000-000031000000}"/>
    <cellStyle name="20% - Accent5 2 2" xfId="347" xr:uid="{00000000-0005-0000-0000-000032000000}"/>
    <cellStyle name="20% - Accent5 3" xfId="366" xr:uid="{00000000-0005-0000-0000-000033000000}"/>
    <cellStyle name="20% - Accent6" xfId="37" xr:uid="{00000000-0005-0000-0000-000034000000}"/>
    <cellStyle name="20% - Accent6 2" xfId="38" xr:uid="{00000000-0005-0000-0000-000035000000}"/>
    <cellStyle name="20% - Accent6 2 2" xfId="348" xr:uid="{00000000-0005-0000-0000-000036000000}"/>
    <cellStyle name="20% - Accent6 3" xfId="367" xr:uid="{00000000-0005-0000-0000-000037000000}"/>
    <cellStyle name="20% - Énfasis1" xfId="39" xr:uid="{00000000-0005-0000-0000-000038000000}"/>
    <cellStyle name="20% - Énfasis1 2" xfId="301" xr:uid="{00000000-0005-0000-0000-000039000000}"/>
    <cellStyle name="20% - Énfasis2" xfId="40" xr:uid="{00000000-0005-0000-0000-00003A000000}"/>
    <cellStyle name="20% - Énfasis2 2" xfId="302" xr:uid="{00000000-0005-0000-0000-00003B000000}"/>
    <cellStyle name="20% - Énfasis3" xfId="41" xr:uid="{00000000-0005-0000-0000-00003C000000}"/>
    <cellStyle name="20% - Énfasis3 2" xfId="303" xr:uid="{00000000-0005-0000-0000-00003D000000}"/>
    <cellStyle name="20% - Énfasis4" xfId="42" xr:uid="{00000000-0005-0000-0000-00003E000000}"/>
    <cellStyle name="20% - Énfasis4 2" xfId="304" xr:uid="{00000000-0005-0000-0000-00003F000000}"/>
    <cellStyle name="20% - Énfasis5" xfId="43" xr:uid="{00000000-0005-0000-0000-000040000000}"/>
    <cellStyle name="20% - Énfasis5 2" xfId="305" xr:uid="{00000000-0005-0000-0000-000041000000}"/>
    <cellStyle name="20% - Énfasis6" xfId="44" xr:uid="{00000000-0005-0000-0000-000042000000}"/>
    <cellStyle name="20% - Énfasis6 2" xfId="306" xr:uid="{00000000-0005-0000-0000-000043000000}"/>
    <cellStyle name="40% - 1. jelölőszín" xfId="45" xr:uid="{00000000-0005-0000-0000-000044000000}"/>
    <cellStyle name="40% - 1. jelölőszín 2" xfId="46" xr:uid="{00000000-0005-0000-0000-000045000000}"/>
    <cellStyle name="40% - 1. jelölőszín 2 2" xfId="308" xr:uid="{00000000-0005-0000-0000-000046000000}"/>
    <cellStyle name="40% - 1. jelölőszín 3" xfId="307" xr:uid="{00000000-0005-0000-0000-000047000000}"/>
    <cellStyle name="40% - 1. jelölőszín_20130128_ITS on reporting_Annex I_CA" xfId="47" xr:uid="{00000000-0005-0000-0000-000048000000}"/>
    <cellStyle name="40% - 2. jelölőszín" xfId="48" xr:uid="{00000000-0005-0000-0000-000049000000}"/>
    <cellStyle name="40% - 2. jelölőszín 2" xfId="49" xr:uid="{00000000-0005-0000-0000-00004A000000}"/>
    <cellStyle name="40% - 2. jelölőszín 2 2" xfId="310" xr:uid="{00000000-0005-0000-0000-00004B000000}"/>
    <cellStyle name="40% - 2. jelölőszín 3" xfId="309" xr:uid="{00000000-0005-0000-0000-00004C000000}"/>
    <cellStyle name="40% - 2. jelölőszín_20130128_ITS on reporting_Annex I_CA" xfId="50" xr:uid="{00000000-0005-0000-0000-00004D000000}"/>
    <cellStyle name="40% - 3. jelölőszín" xfId="51" xr:uid="{00000000-0005-0000-0000-00004E000000}"/>
    <cellStyle name="40% - 3. jelölőszín 2" xfId="52" xr:uid="{00000000-0005-0000-0000-00004F000000}"/>
    <cellStyle name="40% - 3. jelölőszín 2 2" xfId="312" xr:uid="{00000000-0005-0000-0000-000050000000}"/>
    <cellStyle name="40% - 3. jelölőszín 3" xfId="311" xr:uid="{00000000-0005-0000-0000-000051000000}"/>
    <cellStyle name="40% - 3. jelölőszín_20130128_ITS on reporting_Annex I_CA" xfId="53" xr:uid="{00000000-0005-0000-0000-000052000000}"/>
    <cellStyle name="40% - 4. jelölőszín" xfId="54" xr:uid="{00000000-0005-0000-0000-000053000000}"/>
    <cellStyle name="40% - 4. jelölőszín 2" xfId="55" xr:uid="{00000000-0005-0000-0000-000054000000}"/>
    <cellStyle name="40% - 4. jelölőszín 2 2" xfId="314" xr:uid="{00000000-0005-0000-0000-000055000000}"/>
    <cellStyle name="40% - 4. jelölőszín 3" xfId="313" xr:uid="{00000000-0005-0000-0000-000056000000}"/>
    <cellStyle name="40% - 4. jelölőszín_20130128_ITS on reporting_Annex I_CA" xfId="56" xr:uid="{00000000-0005-0000-0000-000057000000}"/>
    <cellStyle name="40% - 5. jelölőszín" xfId="57" xr:uid="{00000000-0005-0000-0000-000058000000}"/>
    <cellStyle name="40% - 5. jelölőszín 2" xfId="58" xr:uid="{00000000-0005-0000-0000-000059000000}"/>
    <cellStyle name="40% - 5. jelölőszín 2 2" xfId="316" xr:uid="{00000000-0005-0000-0000-00005A000000}"/>
    <cellStyle name="40% - 5. jelölőszín 3" xfId="315" xr:uid="{00000000-0005-0000-0000-00005B000000}"/>
    <cellStyle name="40% - 5. jelölőszín_20130128_ITS on reporting_Annex I_CA" xfId="59" xr:uid="{00000000-0005-0000-0000-00005C000000}"/>
    <cellStyle name="40% - 6. jelölőszín" xfId="60" xr:uid="{00000000-0005-0000-0000-00005D000000}"/>
    <cellStyle name="40% - 6. jelölőszín 2" xfId="61" xr:uid="{00000000-0005-0000-0000-00005E000000}"/>
    <cellStyle name="40% - 6. jelölőszín 2 2" xfId="318" xr:uid="{00000000-0005-0000-0000-00005F000000}"/>
    <cellStyle name="40% - 6. jelölőszín 3" xfId="317" xr:uid="{00000000-0005-0000-0000-000060000000}"/>
    <cellStyle name="40% - 6. jelölőszín_20130128_ITS on reporting_Annex I_CA" xfId="62" xr:uid="{00000000-0005-0000-0000-000061000000}"/>
    <cellStyle name="40% - Accent1" xfId="63" xr:uid="{00000000-0005-0000-0000-000062000000}"/>
    <cellStyle name="40% - Accent1 2" xfId="64" xr:uid="{00000000-0005-0000-0000-000063000000}"/>
    <cellStyle name="40% - Accent1 2 2" xfId="349" xr:uid="{00000000-0005-0000-0000-000064000000}"/>
    <cellStyle name="40% - Accent1 3" xfId="368" xr:uid="{00000000-0005-0000-0000-000065000000}"/>
    <cellStyle name="40% - Accent2" xfId="65" xr:uid="{00000000-0005-0000-0000-000066000000}"/>
    <cellStyle name="40% - Accent2 2" xfId="66" xr:uid="{00000000-0005-0000-0000-000067000000}"/>
    <cellStyle name="40% - Accent2 2 2" xfId="350" xr:uid="{00000000-0005-0000-0000-000068000000}"/>
    <cellStyle name="40% - Accent2 3" xfId="369" xr:uid="{00000000-0005-0000-0000-000069000000}"/>
    <cellStyle name="40% - Accent3" xfId="67" xr:uid="{00000000-0005-0000-0000-00006A000000}"/>
    <cellStyle name="40% - Accent3 2" xfId="68" xr:uid="{00000000-0005-0000-0000-00006B000000}"/>
    <cellStyle name="40% - Accent3 2 2" xfId="351" xr:uid="{00000000-0005-0000-0000-00006C000000}"/>
    <cellStyle name="40% - Accent3 3" xfId="370" xr:uid="{00000000-0005-0000-0000-00006D000000}"/>
    <cellStyle name="40% - Accent4" xfId="69" xr:uid="{00000000-0005-0000-0000-00006E000000}"/>
    <cellStyle name="40% - Accent4 2" xfId="70" xr:uid="{00000000-0005-0000-0000-00006F000000}"/>
    <cellStyle name="40% - Accent4 2 2" xfId="352" xr:uid="{00000000-0005-0000-0000-000070000000}"/>
    <cellStyle name="40% - Accent4 3" xfId="371" xr:uid="{00000000-0005-0000-0000-000071000000}"/>
    <cellStyle name="40% - Accent5" xfId="71" xr:uid="{00000000-0005-0000-0000-000072000000}"/>
    <cellStyle name="40% - Accent5 2" xfId="72" xr:uid="{00000000-0005-0000-0000-000073000000}"/>
    <cellStyle name="40% - Accent5 2 2" xfId="353" xr:uid="{00000000-0005-0000-0000-000074000000}"/>
    <cellStyle name="40% - Accent5 3" xfId="372" xr:uid="{00000000-0005-0000-0000-000075000000}"/>
    <cellStyle name="40% - Accent6" xfId="73" xr:uid="{00000000-0005-0000-0000-000076000000}"/>
    <cellStyle name="40% - Accent6 2" xfId="74" xr:uid="{00000000-0005-0000-0000-000077000000}"/>
    <cellStyle name="40% - Accent6 2 2" xfId="354" xr:uid="{00000000-0005-0000-0000-000078000000}"/>
    <cellStyle name="40% - Accent6 3" xfId="373" xr:uid="{00000000-0005-0000-0000-000079000000}"/>
    <cellStyle name="40% - Énfasis1" xfId="75" xr:uid="{00000000-0005-0000-0000-00007A000000}"/>
    <cellStyle name="40% - Énfasis1 2" xfId="319" xr:uid="{00000000-0005-0000-0000-00007B000000}"/>
    <cellStyle name="40% - Énfasis2" xfId="76" xr:uid="{00000000-0005-0000-0000-00007C000000}"/>
    <cellStyle name="40% - Énfasis2 2" xfId="320" xr:uid="{00000000-0005-0000-0000-00007D000000}"/>
    <cellStyle name="40% - Énfasis3" xfId="77" xr:uid="{00000000-0005-0000-0000-00007E000000}"/>
    <cellStyle name="40% - Énfasis3 2" xfId="321" xr:uid="{00000000-0005-0000-0000-00007F000000}"/>
    <cellStyle name="40% - Énfasis4" xfId="78" xr:uid="{00000000-0005-0000-0000-000080000000}"/>
    <cellStyle name="40% - Énfasis4 2" xfId="322" xr:uid="{00000000-0005-0000-0000-000081000000}"/>
    <cellStyle name="40% - Énfasis5" xfId="79" xr:uid="{00000000-0005-0000-0000-000082000000}"/>
    <cellStyle name="40% - Énfasis5 2" xfId="323" xr:uid="{00000000-0005-0000-0000-000083000000}"/>
    <cellStyle name="40% - Énfasis6" xfId="80" xr:uid="{00000000-0005-0000-0000-000084000000}"/>
    <cellStyle name="40% - Énfasis6 2" xfId="324" xr:uid="{00000000-0005-0000-0000-000085000000}"/>
    <cellStyle name="60% - 1. jelölőszín" xfId="81" xr:uid="{00000000-0005-0000-0000-000086000000}"/>
    <cellStyle name="60% - 2. jelölőszín" xfId="82" xr:uid="{00000000-0005-0000-0000-000087000000}"/>
    <cellStyle name="60% - 3. jelölőszín" xfId="83" xr:uid="{00000000-0005-0000-0000-000088000000}"/>
    <cellStyle name="60% - 4. jelölőszín" xfId="84" xr:uid="{00000000-0005-0000-0000-000089000000}"/>
    <cellStyle name="60% - 5. jelölőszín" xfId="85" xr:uid="{00000000-0005-0000-0000-00008A000000}"/>
    <cellStyle name="60% - 6. jelölőszín" xfId="86" xr:uid="{00000000-0005-0000-0000-00008B000000}"/>
    <cellStyle name="60% - Accent1" xfId="87" xr:uid="{00000000-0005-0000-0000-00008C000000}"/>
    <cellStyle name="60% - Accent1 2" xfId="88" xr:uid="{00000000-0005-0000-0000-00008D000000}"/>
    <cellStyle name="60% - Accent2" xfId="89" xr:uid="{00000000-0005-0000-0000-00008E000000}"/>
    <cellStyle name="60% - Accent2 2" xfId="90" xr:uid="{00000000-0005-0000-0000-00008F000000}"/>
    <cellStyle name="60% - Accent3" xfId="91" xr:uid="{00000000-0005-0000-0000-000090000000}"/>
    <cellStyle name="60% - Accent3 2" xfId="92" xr:uid="{00000000-0005-0000-0000-000091000000}"/>
    <cellStyle name="60% - Accent4" xfId="93" xr:uid="{00000000-0005-0000-0000-000092000000}"/>
    <cellStyle name="60% - Accent4 2" xfId="94" xr:uid="{00000000-0005-0000-0000-000093000000}"/>
    <cellStyle name="60% - Accent5" xfId="95" xr:uid="{00000000-0005-0000-0000-000094000000}"/>
    <cellStyle name="60% - Accent5 2" xfId="96" xr:uid="{00000000-0005-0000-0000-000095000000}"/>
    <cellStyle name="60% - Accent6" xfId="97" xr:uid="{00000000-0005-0000-0000-000096000000}"/>
    <cellStyle name="60% - Accent6 2" xfId="98" xr:uid="{00000000-0005-0000-0000-000097000000}"/>
    <cellStyle name="60% - Énfasis1" xfId="99" xr:uid="{00000000-0005-0000-0000-000098000000}"/>
    <cellStyle name="60% - Énfasis2" xfId="100" xr:uid="{00000000-0005-0000-0000-000099000000}"/>
    <cellStyle name="60% - Énfasis3" xfId="101" xr:uid="{00000000-0005-0000-0000-00009A000000}"/>
    <cellStyle name="60% - Énfasis4" xfId="102" xr:uid="{00000000-0005-0000-0000-00009B000000}"/>
    <cellStyle name="60% - Énfasis5" xfId="103" xr:uid="{00000000-0005-0000-0000-00009C000000}"/>
    <cellStyle name="60% - Énfasis6" xfId="104" xr:uid="{00000000-0005-0000-0000-00009D000000}"/>
    <cellStyle name="Accent1" xfId="105" xr:uid="{00000000-0005-0000-0000-00009E000000}"/>
    <cellStyle name="Accent1 2" xfId="106" xr:uid="{00000000-0005-0000-0000-00009F000000}"/>
    <cellStyle name="Accent2" xfId="107" xr:uid="{00000000-0005-0000-0000-0000A0000000}"/>
    <cellStyle name="Accent2 2" xfId="108" xr:uid="{00000000-0005-0000-0000-0000A1000000}"/>
    <cellStyle name="Accent3" xfId="109" xr:uid="{00000000-0005-0000-0000-0000A2000000}"/>
    <cellStyle name="Accent3 2" xfId="110" xr:uid="{00000000-0005-0000-0000-0000A3000000}"/>
    <cellStyle name="Accent4" xfId="111" xr:uid="{00000000-0005-0000-0000-0000A4000000}"/>
    <cellStyle name="Accent4 2" xfId="112" xr:uid="{00000000-0005-0000-0000-0000A5000000}"/>
    <cellStyle name="Accent5" xfId="113" xr:uid="{00000000-0005-0000-0000-0000A6000000}"/>
    <cellStyle name="Accent5 2" xfId="114" xr:uid="{00000000-0005-0000-0000-0000A7000000}"/>
    <cellStyle name="Accent6" xfId="115" xr:uid="{00000000-0005-0000-0000-0000A8000000}"/>
    <cellStyle name="Accent6 2" xfId="116" xr:uid="{00000000-0005-0000-0000-0000A9000000}"/>
    <cellStyle name="AnnotationCells" xfId="117" xr:uid="{00000000-0005-0000-0000-0000AA000000}"/>
    <cellStyle name="Bad" xfId="118" xr:uid="{00000000-0005-0000-0000-0000AB000000}"/>
    <cellStyle name="Bad 2" xfId="119" xr:uid="{00000000-0005-0000-0000-0000AC000000}"/>
    <cellStyle name="Bevitel" xfId="120" xr:uid="{00000000-0005-0000-0000-0000AD000000}"/>
    <cellStyle name="Buena" xfId="121" xr:uid="{00000000-0005-0000-0000-0000AE000000}"/>
    <cellStyle name="Calculation" xfId="122" xr:uid="{00000000-0005-0000-0000-0000AF000000}"/>
    <cellStyle name="Calculation 2" xfId="123" xr:uid="{00000000-0005-0000-0000-0000B0000000}"/>
    <cellStyle name="Calculation_Ark3" xfId="374" xr:uid="{00000000-0005-0000-0000-0000B1000000}"/>
    <cellStyle name="Cálculo" xfId="124" xr:uid="{00000000-0005-0000-0000-0000B2000000}"/>
    <cellStyle name="Celda de comprobación" xfId="125" xr:uid="{00000000-0005-0000-0000-0000B3000000}"/>
    <cellStyle name="Celda vinculada" xfId="126" xr:uid="{00000000-0005-0000-0000-0000B4000000}"/>
    <cellStyle name="Check Cell" xfId="127" xr:uid="{00000000-0005-0000-0000-0000B5000000}"/>
    <cellStyle name="Check Cell 2" xfId="128" xr:uid="{00000000-0005-0000-0000-0000B6000000}"/>
    <cellStyle name="Cím" xfId="129" xr:uid="{00000000-0005-0000-0000-0000B7000000}"/>
    <cellStyle name="Címsor 1" xfId="130" xr:uid="{00000000-0005-0000-0000-0000B8000000}"/>
    <cellStyle name="Címsor 2" xfId="131" xr:uid="{00000000-0005-0000-0000-0000B9000000}"/>
    <cellStyle name="Címsor 3" xfId="132" xr:uid="{00000000-0005-0000-0000-0000BA000000}"/>
    <cellStyle name="Címsor 4" xfId="133" xr:uid="{00000000-0005-0000-0000-0000BB000000}"/>
    <cellStyle name="Comma 2" xfId="134" xr:uid="{00000000-0005-0000-0000-0000BC000000}"/>
    <cellStyle name="DataCells" xfId="135" xr:uid="{00000000-0005-0000-0000-0000BD000000}"/>
    <cellStyle name="Ellenőrzőcella" xfId="136" xr:uid="{00000000-0005-0000-0000-0000BE000000}"/>
    <cellStyle name="Encabezado 4" xfId="137" xr:uid="{00000000-0005-0000-0000-0000BF000000}"/>
    <cellStyle name="Énfasis1" xfId="138" xr:uid="{00000000-0005-0000-0000-0000C0000000}"/>
    <cellStyle name="Énfasis2" xfId="139" xr:uid="{00000000-0005-0000-0000-0000C1000000}"/>
    <cellStyle name="Énfasis3" xfId="140" xr:uid="{00000000-0005-0000-0000-0000C2000000}"/>
    <cellStyle name="Énfasis4" xfId="141" xr:uid="{00000000-0005-0000-0000-0000C3000000}"/>
    <cellStyle name="Énfasis5" xfId="142" xr:uid="{00000000-0005-0000-0000-0000C4000000}"/>
    <cellStyle name="Énfasis6" xfId="143" xr:uid="{00000000-0005-0000-0000-0000C5000000}"/>
    <cellStyle name="Entrada" xfId="144" xr:uid="{00000000-0005-0000-0000-0000C6000000}"/>
    <cellStyle name="Explanatory Text" xfId="145" xr:uid="{00000000-0005-0000-0000-0000C7000000}"/>
    <cellStyle name="Explanatory Text 2" xfId="146" xr:uid="{00000000-0005-0000-0000-0000C8000000}"/>
    <cellStyle name="Explanatory Text_Ark3" xfId="375" xr:uid="{00000000-0005-0000-0000-0000C9000000}"/>
    <cellStyle name="Figyelmeztetés" xfId="147" xr:uid="{00000000-0005-0000-0000-0000CA000000}"/>
    <cellStyle name="Good" xfId="148" xr:uid="{00000000-0005-0000-0000-0000CB000000}"/>
    <cellStyle name="Good 2" xfId="149" xr:uid="{00000000-0005-0000-0000-0000CC000000}"/>
    <cellStyle name="greyed" xfId="150" xr:uid="{00000000-0005-0000-0000-0000CD000000}"/>
    <cellStyle name="Heading 1" xfId="151" xr:uid="{00000000-0005-0000-0000-0000CE000000}"/>
    <cellStyle name="Heading 1 2" xfId="152" xr:uid="{00000000-0005-0000-0000-0000CF000000}"/>
    <cellStyle name="Heading 2" xfId="153" xr:uid="{00000000-0005-0000-0000-0000D0000000}"/>
    <cellStyle name="Heading 2 2" xfId="154" xr:uid="{00000000-0005-0000-0000-0000D1000000}"/>
    <cellStyle name="Heading 3" xfId="155" xr:uid="{00000000-0005-0000-0000-0000D2000000}"/>
    <cellStyle name="Heading 3 2" xfId="156" xr:uid="{00000000-0005-0000-0000-0000D3000000}"/>
    <cellStyle name="Heading 4" xfId="157" xr:uid="{00000000-0005-0000-0000-0000D4000000}"/>
    <cellStyle name="Heading 4 2" xfId="158" xr:uid="{00000000-0005-0000-0000-0000D5000000}"/>
    <cellStyle name="HeadingTable" xfId="159" xr:uid="{00000000-0005-0000-0000-0000D6000000}"/>
    <cellStyle name="highlightExposure" xfId="160" xr:uid="{00000000-0005-0000-0000-0000D7000000}"/>
    <cellStyle name="highlightText" xfId="161" xr:uid="{00000000-0005-0000-0000-0000D8000000}"/>
    <cellStyle name="Hipervínculo 2" xfId="162" xr:uid="{00000000-0005-0000-0000-0000D9000000}"/>
    <cellStyle name="Hivatkozott cella" xfId="163" xr:uid="{00000000-0005-0000-0000-0000DA000000}"/>
    <cellStyle name="Hyperlink 2" xfId="164" xr:uid="{00000000-0005-0000-0000-0000DB000000}"/>
    <cellStyle name="Hyperlink 3" xfId="165" xr:uid="{00000000-0005-0000-0000-0000DC000000}"/>
    <cellStyle name="Hyperlink 3 2" xfId="166" xr:uid="{00000000-0005-0000-0000-0000DD000000}"/>
    <cellStyle name="Hyperlink_20090914_1805 Meneau_COREP ON COREP amendments (GSD) + FR" xfId="355" xr:uid="{00000000-0005-0000-0000-0000DE000000}"/>
    <cellStyle name="Incorrecto" xfId="167" xr:uid="{00000000-0005-0000-0000-0000DF000000}"/>
    <cellStyle name="Input 2" xfId="168" xr:uid="{00000000-0005-0000-0000-0000E0000000}"/>
    <cellStyle name="inputExposure" xfId="169" xr:uid="{00000000-0005-0000-0000-0000E1000000}"/>
    <cellStyle name="Jegyzet" xfId="170" xr:uid="{00000000-0005-0000-0000-0000E2000000}"/>
    <cellStyle name="Jelölőszín (1)" xfId="171" xr:uid="{00000000-0005-0000-0000-0000E3000000}"/>
    <cellStyle name="Jelölőszín (2)" xfId="172" xr:uid="{00000000-0005-0000-0000-0000E4000000}"/>
    <cellStyle name="Jelölőszín (3)" xfId="173" xr:uid="{00000000-0005-0000-0000-0000E5000000}"/>
    <cellStyle name="Jelölőszín (4)" xfId="174" xr:uid="{00000000-0005-0000-0000-0000E6000000}"/>
    <cellStyle name="Jelölőszín (5)" xfId="175" xr:uid="{00000000-0005-0000-0000-0000E7000000}"/>
    <cellStyle name="Jelölőszín (6)" xfId="176" xr:uid="{00000000-0005-0000-0000-0000E8000000}"/>
    <cellStyle name="Jó" xfId="177" xr:uid="{00000000-0005-0000-0000-0000E9000000}"/>
    <cellStyle name="Kimenet" xfId="178" xr:uid="{00000000-0005-0000-0000-0000EA000000}"/>
    <cellStyle name="Komma" xfId="1" builtinId="3"/>
    <cellStyle name="Komma 2" xfId="179" xr:uid="{00000000-0005-0000-0000-0000EC000000}"/>
    <cellStyle name="Komma 3" xfId="360" xr:uid="{00000000-0005-0000-0000-0000ED000000}"/>
    <cellStyle name="Komma 4" xfId="4" xr:uid="{00000000-0005-0000-0000-0000EE000000}"/>
    <cellStyle name="Lien hypertexte 2" xfId="180" xr:uid="{00000000-0005-0000-0000-0000EF000000}"/>
    <cellStyle name="Lien hypertexte 3" xfId="181" xr:uid="{00000000-0005-0000-0000-0000F0000000}"/>
    <cellStyle name="Link" xfId="390" builtinId="8"/>
    <cellStyle name="Linked Cell" xfId="182" xr:uid="{00000000-0005-0000-0000-0000F2000000}"/>
    <cellStyle name="Linked Cell 2" xfId="183" xr:uid="{00000000-0005-0000-0000-0000F3000000}"/>
    <cellStyle name="Magyarázó szöveg" xfId="184" xr:uid="{00000000-0005-0000-0000-0000F4000000}"/>
    <cellStyle name="Millares 2" xfId="185" xr:uid="{00000000-0005-0000-0000-0000F5000000}"/>
    <cellStyle name="Millares 2 2" xfId="186" xr:uid="{00000000-0005-0000-0000-0000F6000000}"/>
    <cellStyle name="Millares 3" xfId="187" xr:uid="{00000000-0005-0000-0000-0000F7000000}"/>
    <cellStyle name="Millares 3 2" xfId="188" xr:uid="{00000000-0005-0000-0000-0000F8000000}"/>
    <cellStyle name="Navadno_List1" xfId="189" xr:uid="{00000000-0005-0000-0000-0000F9000000}"/>
    <cellStyle name="Neutral 2" xfId="190" xr:uid="{00000000-0005-0000-0000-0000FA000000}"/>
    <cellStyle name="Normal" xfId="0" builtinId="0"/>
    <cellStyle name="Normal 10" xfId="7" xr:uid="{00000000-0005-0000-0000-0000FC000000}"/>
    <cellStyle name="Normal 11" xfId="342" xr:uid="{00000000-0005-0000-0000-0000FD000000}"/>
    <cellStyle name="Normal 12" xfId="3" xr:uid="{00000000-0005-0000-0000-0000FE000000}"/>
    <cellStyle name="Normal 2" xfId="191" xr:uid="{00000000-0005-0000-0000-0000FF000000}"/>
    <cellStyle name="Normal 2 2" xfId="192" xr:uid="{00000000-0005-0000-0000-000000010000}"/>
    <cellStyle name="Normal 2 2 2" xfId="193" xr:uid="{00000000-0005-0000-0000-000001010000}"/>
    <cellStyle name="Normal 2 2 3" xfId="194" xr:uid="{00000000-0005-0000-0000-000002010000}"/>
    <cellStyle name="Normal 2 2 3 2" xfId="195" xr:uid="{00000000-0005-0000-0000-000003010000}"/>
    <cellStyle name="Normal 2 2_COREP GL04rev3" xfId="196" xr:uid="{00000000-0005-0000-0000-000004010000}"/>
    <cellStyle name="Normal 2 3" xfId="197" xr:uid="{00000000-0005-0000-0000-000005010000}"/>
    <cellStyle name="Normal 2 5" xfId="198" xr:uid="{00000000-0005-0000-0000-000006010000}"/>
    <cellStyle name="Normal 2 5 2" xfId="356" xr:uid="{00000000-0005-0000-0000-000007010000}"/>
    <cellStyle name="Normal 2_~0149226" xfId="199" xr:uid="{00000000-0005-0000-0000-000008010000}"/>
    <cellStyle name="Normal 3" xfId="200" xr:uid="{00000000-0005-0000-0000-000009010000}"/>
    <cellStyle name="Normal 3 2" xfId="201" xr:uid="{00000000-0005-0000-0000-00000A010000}"/>
    <cellStyle name="Normal 3 3" xfId="202" xr:uid="{00000000-0005-0000-0000-00000B010000}"/>
    <cellStyle name="Normal 3 4" xfId="203" xr:uid="{00000000-0005-0000-0000-00000C010000}"/>
    <cellStyle name="Normal 3 4 2" xfId="325" xr:uid="{00000000-0005-0000-0000-00000D010000}"/>
    <cellStyle name="Normal 3_~1520012" xfId="204" xr:uid="{00000000-0005-0000-0000-00000E010000}"/>
    <cellStyle name="Normal 4" xfId="205" xr:uid="{00000000-0005-0000-0000-00000F010000}"/>
    <cellStyle name="Normal 4 2" xfId="206" xr:uid="{00000000-0005-0000-0000-000010010000}"/>
    <cellStyle name="Normal 4 2 2" xfId="376" xr:uid="{00000000-0005-0000-0000-000011010000}"/>
    <cellStyle name="Normal 4 3" xfId="326" xr:uid="{00000000-0005-0000-0000-000012010000}"/>
    <cellStyle name="Normal 4 4" xfId="357" xr:uid="{00000000-0005-0000-0000-000013010000}"/>
    <cellStyle name="Normal 4_Ark2" xfId="207" xr:uid="{00000000-0005-0000-0000-000014010000}"/>
    <cellStyle name="Normal 5" xfId="208" xr:uid="{00000000-0005-0000-0000-000015010000}"/>
    <cellStyle name="Normal 5 2" xfId="209" xr:uid="{00000000-0005-0000-0000-000016010000}"/>
    <cellStyle name="Normal 5 3" xfId="358" xr:uid="{00000000-0005-0000-0000-000017010000}"/>
    <cellStyle name="Normal 5_20130128_ITS on reporting_Annex I_CA" xfId="210" xr:uid="{00000000-0005-0000-0000-000018010000}"/>
    <cellStyle name="Normal 6" xfId="211" xr:uid="{00000000-0005-0000-0000-000019010000}"/>
    <cellStyle name="Normal 7" xfId="212" xr:uid="{00000000-0005-0000-0000-00001A010000}"/>
    <cellStyle name="Normal 7 2" xfId="213" xr:uid="{00000000-0005-0000-0000-00001B010000}"/>
    <cellStyle name="Normal 8" xfId="214" xr:uid="{00000000-0005-0000-0000-00001C010000}"/>
    <cellStyle name="Normal 9" xfId="215" xr:uid="{00000000-0005-0000-0000-00001D010000}"/>
    <cellStyle name="Normal 9 2" xfId="361" xr:uid="{00000000-0005-0000-0000-00001E010000}"/>
    <cellStyle name="Normale_2011 04 14 Templates for stress test_bcl" xfId="216" xr:uid="{00000000-0005-0000-0000-00001F010000}"/>
    <cellStyle name="Notas" xfId="217" xr:uid="{00000000-0005-0000-0000-000020010000}"/>
    <cellStyle name="Note" xfId="218" xr:uid="{00000000-0005-0000-0000-000021010000}"/>
    <cellStyle name="Note 2" xfId="219" xr:uid="{00000000-0005-0000-0000-000022010000}"/>
    <cellStyle name="Note 2 2" xfId="327" xr:uid="{00000000-0005-0000-0000-000023010000}"/>
    <cellStyle name="Note 2 3" xfId="359" xr:uid="{00000000-0005-0000-0000-000024010000}"/>
    <cellStyle name="Note 3" xfId="220" xr:uid="{00000000-0005-0000-0000-000025010000}"/>
    <cellStyle name="Note 3 2" xfId="328" xr:uid="{00000000-0005-0000-0000-000026010000}"/>
    <cellStyle name="Note 4" xfId="377" xr:uid="{00000000-0005-0000-0000-000027010000}"/>
    <cellStyle name="Output 2" xfId="221" xr:uid="{00000000-0005-0000-0000-000028010000}"/>
    <cellStyle name="Percent 2" xfId="222" xr:uid="{00000000-0005-0000-0000-000029010000}"/>
    <cellStyle name="Porcentual 2" xfId="223" xr:uid="{00000000-0005-0000-0000-00002A010000}"/>
    <cellStyle name="Porcentual 2 2" xfId="224" xr:uid="{00000000-0005-0000-0000-00002B010000}"/>
    <cellStyle name="Porcentual 2 2 2" xfId="330" xr:uid="{00000000-0005-0000-0000-00002C010000}"/>
    <cellStyle name="Porcentual 2 3" xfId="329" xr:uid="{00000000-0005-0000-0000-00002D010000}"/>
    <cellStyle name="Procent" xfId="2" builtinId="5"/>
    <cellStyle name="Procent 2" xfId="225" xr:uid="{00000000-0005-0000-0000-00002F010000}"/>
    <cellStyle name="Procent 3" xfId="389" xr:uid="{00000000-0005-0000-0000-000030010000}"/>
    <cellStyle name="Procent 4" xfId="5" xr:uid="{00000000-0005-0000-0000-000031010000}"/>
    <cellStyle name="Processing Cell" xfId="226" xr:uid="{00000000-0005-0000-0000-000032010000}"/>
    <cellStyle name="Prozent 2" xfId="227" xr:uid="{00000000-0005-0000-0000-000033010000}"/>
    <cellStyle name="Prozent 2 2" xfId="331" xr:uid="{00000000-0005-0000-0000-000034010000}"/>
    <cellStyle name="Rossz" xfId="228" xr:uid="{00000000-0005-0000-0000-000035010000}"/>
    <cellStyle name="Salida" xfId="229" xr:uid="{00000000-0005-0000-0000-000036010000}"/>
    <cellStyle name="SAS FM Client calculated data cell (data entry table)" xfId="230" xr:uid="{00000000-0005-0000-0000-000037010000}"/>
    <cellStyle name="SAS FM Client calculated data cell (data entry table) 2" xfId="231" xr:uid="{00000000-0005-0000-0000-000038010000}"/>
    <cellStyle name="SAS FM Client calculated data cell (data entry table) 2 2" xfId="378" xr:uid="{00000000-0005-0000-0000-000039010000}"/>
    <cellStyle name="SAS FM Client calculated data cell (data entry table) 3" xfId="332" xr:uid="{00000000-0005-0000-0000-00003A010000}"/>
    <cellStyle name="SAS FM Client calculated data cell (data entry table)_Ark2" xfId="232" xr:uid="{00000000-0005-0000-0000-00003B010000}"/>
    <cellStyle name="SAS FM Client calculated data cell (read only table)" xfId="233" xr:uid="{00000000-0005-0000-0000-00003C010000}"/>
    <cellStyle name="SAS FM Client calculated data cell (read only table) 2" xfId="234" xr:uid="{00000000-0005-0000-0000-00003D010000}"/>
    <cellStyle name="SAS FM Client calculated data cell (read only table) 2 2" xfId="379" xr:uid="{00000000-0005-0000-0000-00003E010000}"/>
    <cellStyle name="SAS FM Client calculated data cell (read only table) 3" xfId="333" xr:uid="{00000000-0005-0000-0000-00003F010000}"/>
    <cellStyle name="SAS FM Client calculated data cell (read only table)_Ark2" xfId="235" xr:uid="{00000000-0005-0000-0000-000040010000}"/>
    <cellStyle name="SAS FM Column drillable header" xfId="236" xr:uid="{00000000-0005-0000-0000-000041010000}"/>
    <cellStyle name="SAS FM Column header" xfId="237" xr:uid="{00000000-0005-0000-0000-000042010000}"/>
    <cellStyle name="SAS FM Drill path" xfId="238" xr:uid="{00000000-0005-0000-0000-000043010000}"/>
    <cellStyle name="SAS FM Invalid data cell" xfId="239" xr:uid="{00000000-0005-0000-0000-000044010000}"/>
    <cellStyle name="SAS FM Invalid data cell 2" xfId="240" xr:uid="{00000000-0005-0000-0000-000045010000}"/>
    <cellStyle name="SAS FM Invalid data cell 2 2" xfId="380" xr:uid="{00000000-0005-0000-0000-000046010000}"/>
    <cellStyle name="SAS FM Invalid data cell 3" xfId="334" xr:uid="{00000000-0005-0000-0000-000047010000}"/>
    <cellStyle name="SAS FM Invalid data cell_Ark2" xfId="241" xr:uid="{00000000-0005-0000-0000-000048010000}"/>
    <cellStyle name="SAS FM Label Blue" xfId="242" xr:uid="{00000000-0005-0000-0000-000049010000}"/>
    <cellStyle name="SAS FM Label Green" xfId="243" xr:uid="{00000000-0005-0000-0000-00004A010000}"/>
    <cellStyle name="SAS FM Label Yellow" xfId="244" xr:uid="{00000000-0005-0000-0000-00004B010000}"/>
    <cellStyle name="SAS FM No query data cell" xfId="245" xr:uid="{00000000-0005-0000-0000-00004C010000}"/>
    <cellStyle name="SAS FM No query data cell 2" xfId="246" xr:uid="{00000000-0005-0000-0000-00004D010000}"/>
    <cellStyle name="SAS FM No query data cell 2 2" xfId="381" xr:uid="{00000000-0005-0000-0000-00004E010000}"/>
    <cellStyle name="SAS FM No query data cell 3" xfId="335" xr:uid="{00000000-0005-0000-0000-00004F010000}"/>
    <cellStyle name="SAS FM No query data cell_Ark2" xfId="247" xr:uid="{00000000-0005-0000-0000-000050010000}"/>
    <cellStyle name="SAS FM Protected member data cell" xfId="248" xr:uid="{00000000-0005-0000-0000-000051010000}"/>
    <cellStyle name="SAS FM Protected member data cell 2" xfId="249" xr:uid="{00000000-0005-0000-0000-000052010000}"/>
    <cellStyle name="SAS FM Protected member data cell 2 2" xfId="382" xr:uid="{00000000-0005-0000-0000-000053010000}"/>
    <cellStyle name="SAS FM Protected member data cell 3" xfId="336" xr:uid="{00000000-0005-0000-0000-000054010000}"/>
    <cellStyle name="SAS FM Protected member data cell_Ark2" xfId="250" xr:uid="{00000000-0005-0000-0000-000055010000}"/>
    <cellStyle name="SAS FM Read-only data cell (data entry table)" xfId="251" xr:uid="{00000000-0005-0000-0000-000056010000}"/>
    <cellStyle name="SAS FM Read-only data cell (data entry table) 2" xfId="252" xr:uid="{00000000-0005-0000-0000-000057010000}"/>
    <cellStyle name="SAS FM Read-only data cell (data entry table) 2 2" xfId="383" xr:uid="{00000000-0005-0000-0000-000058010000}"/>
    <cellStyle name="SAS FM Read-only data cell (data entry table) 3" xfId="337" xr:uid="{00000000-0005-0000-0000-000059010000}"/>
    <cellStyle name="SAS FM Read-only data cell (data entry table)_Ark2" xfId="253" xr:uid="{00000000-0005-0000-0000-00005A010000}"/>
    <cellStyle name="SAS FM Read-only data cell (read-only table)" xfId="254" xr:uid="{00000000-0005-0000-0000-00005B010000}"/>
    <cellStyle name="SAS FM Read-only data cell (read-only table) 2" xfId="255" xr:uid="{00000000-0005-0000-0000-00005C010000}"/>
    <cellStyle name="SAS FM Read-only data cell (read-only table) 2 2" xfId="384" xr:uid="{00000000-0005-0000-0000-00005D010000}"/>
    <cellStyle name="SAS FM Read-only data cell (read-only table) 3" xfId="338" xr:uid="{00000000-0005-0000-0000-00005E010000}"/>
    <cellStyle name="SAS FM Read-only data cell (read-only table)_Ark2" xfId="256" xr:uid="{00000000-0005-0000-0000-00005F010000}"/>
    <cellStyle name="SAS FM Row drillable header" xfId="257" xr:uid="{00000000-0005-0000-0000-000060010000}"/>
    <cellStyle name="SAS FM Row header" xfId="258" xr:uid="{00000000-0005-0000-0000-000061010000}"/>
    <cellStyle name="SAS FM Slicers" xfId="259" xr:uid="{00000000-0005-0000-0000-000062010000}"/>
    <cellStyle name="SAS FM Supplemented member data cell" xfId="260" xr:uid="{00000000-0005-0000-0000-000063010000}"/>
    <cellStyle name="SAS FM Supplemented member data cell 2" xfId="261" xr:uid="{00000000-0005-0000-0000-000064010000}"/>
    <cellStyle name="SAS FM Supplemented member data cell 2 2" xfId="385" xr:uid="{00000000-0005-0000-0000-000065010000}"/>
    <cellStyle name="SAS FM Supplemented member data cell 3" xfId="339" xr:uid="{00000000-0005-0000-0000-000066010000}"/>
    <cellStyle name="SAS FM Supplemented member data cell_Ark2" xfId="262" xr:uid="{00000000-0005-0000-0000-000067010000}"/>
    <cellStyle name="SAS FM Writeable data cell" xfId="263" xr:uid="{00000000-0005-0000-0000-000068010000}"/>
    <cellStyle name="SAS FM Writeable data cell 2" xfId="264" xr:uid="{00000000-0005-0000-0000-000069010000}"/>
    <cellStyle name="SAS FM Writeable data cell 2 2" xfId="386" xr:uid="{00000000-0005-0000-0000-00006A010000}"/>
    <cellStyle name="SAS FM Writeable data cell 3" xfId="340" xr:uid="{00000000-0005-0000-0000-00006B010000}"/>
    <cellStyle name="SAS FM Writeable data cell_Ark2" xfId="265" xr:uid="{00000000-0005-0000-0000-00006C010000}"/>
    <cellStyle name="Semleges" xfId="266" xr:uid="{00000000-0005-0000-0000-00006D010000}"/>
    <cellStyle name="showExposure" xfId="267" xr:uid="{00000000-0005-0000-0000-00006E010000}"/>
    <cellStyle name="Standard 2" xfId="268" xr:uid="{00000000-0005-0000-0000-00006F010000}"/>
    <cellStyle name="Standard 3" xfId="6" xr:uid="{00000000-0005-0000-0000-000070010000}"/>
    <cellStyle name="Standard 3 2" xfId="269" xr:uid="{00000000-0005-0000-0000-000071010000}"/>
    <cellStyle name="Standard 3 2 2" xfId="341" xr:uid="{00000000-0005-0000-0000-000072010000}"/>
    <cellStyle name="Standard 4" xfId="270" xr:uid="{00000000-0005-0000-0000-000073010000}"/>
    <cellStyle name="Standard 6" xfId="271" xr:uid="{00000000-0005-0000-0000-000074010000}"/>
    <cellStyle name="Standard_20100129_1559 Jentsch_COREP ON 20100129 COREP preliminary proposal_CR SA" xfId="272" xr:uid="{00000000-0005-0000-0000-000075010000}"/>
    <cellStyle name="Számítás" xfId="273" xr:uid="{00000000-0005-0000-0000-000076010000}"/>
    <cellStyle name="TemplateCollectionStyle" xfId="274" xr:uid="{00000000-0005-0000-0000-000077010000}"/>
    <cellStyle name="Texto de advertencia" xfId="275" xr:uid="{00000000-0005-0000-0000-000078010000}"/>
    <cellStyle name="Texto explicativo" xfId="276" xr:uid="{00000000-0005-0000-0000-000079010000}"/>
    <cellStyle name="Title" xfId="277" xr:uid="{00000000-0005-0000-0000-00007A010000}"/>
    <cellStyle name="Title 2" xfId="278" xr:uid="{00000000-0005-0000-0000-00007B010000}"/>
    <cellStyle name="Title2" xfId="279" xr:uid="{00000000-0005-0000-0000-00007C010000}"/>
    <cellStyle name="Título" xfId="280" xr:uid="{00000000-0005-0000-0000-00007D010000}"/>
    <cellStyle name="Título 1" xfId="281" xr:uid="{00000000-0005-0000-0000-00007E010000}"/>
    <cellStyle name="Título 2" xfId="282" xr:uid="{00000000-0005-0000-0000-00007F010000}"/>
    <cellStyle name="Título 3" xfId="283" xr:uid="{00000000-0005-0000-0000-000080010000}"/>
    <cellStyle name="Título_20091015 DE_Proposed amendments to CR SEC_MKR" xfId="284" xr:uid="{00000000-0005-0000-0000-000081010000}"/>
    <cellStyle name="Total 2" xfId="285" xr:uid="{00000000-0005-0000-0000-000082010000}"/>
    <cellStyle name="Warning Text" xfId="286" xr:uid="{00000000-0005-0000-0000-000083010000}"/>
    <cellStyle name="Warning Text 2" xfId="287" xr:uid="{00000000-0005-0000-0000-000084010000}"/>
    <cellStyle name="Warning Text_Ark3" xfId="387" xr:uid="{00000000-0005-0000-0000-000085010000}"/>
    <cellStyle name="Összesen" xfId="288" xr:uid="{00000000-0005-0000-0000-00008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ontortema">
  <a:themeElements>
    <a:clrScheme name="LSB 2019">
      <a:dk1>
        <a:srgbClr val="000000"/>
      </a:dk1>
      <a:lt1>
        <a:srgbClr val="FFFFFF"/>
      </a:lt1>
      <a:dk2>
        <a:srgbClr val="5D5D62"/>
      </a:dk2>
      <a:lt2>
        <a:srgbClr val="E7E6E6"/>
      </a:lt2>
      <a:accent1>
        <a:srgbClr val="FF585D"/>
      </a:accent1>
      <a:accent2>
        <a:srgbClr val="43695B"/>
      </a:accent2>
      <a:accent3>
        <a:srgbClr val="80E0A7"/>
      </a:accent3>
      <a:accent4>
        <a:srgbClr val="003594"/>
      </a:accent4>
      <a:accent5>
        <a:srgbClr val="418FDE"/>
      </a:accent5>
      <a:accent6>
        <a:srgbClr val="F0E991"/>
      </a:accent6>
      <a:hlink>
        <a:srgbClr val="941651"/>
      </a:hlink>
      <a:folHlink>
        <a:srgbClr val="92929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DF56-6B1D-45FF-B8D3-CDB40FE35244}">
  <sheetPr>
    <tabColor theme="5" tint="0.39997558519241921"/>
  </sheetPr>
  <dimension ref="B4:N33"/>
  <sheetViews>
    <sheetView workbookViewId="0">
      <selection activeCell="C9" sqref="C9"/>
    </sheetView>
  </sheetViews>
  <sheetFormatPr defaultRowHeight="10.5" x14ac:dyDescent="0.15"/>
  <cols>
    <col min="1" max="1" width="9.140625" style="21"/>
    <col min="2" max="2" width="32.5703125" style="21" bestFit="1" customWidth="1"/>
    <col min="3" max="3" width="22.140625" style="21" bestFit="1" customWidth="1"/>
    <col min="4" max="16384" width="9.140625" style="21"/>
  </cols>
  <sheetData>
    <row r="4" spans="2:9" x14ac:dyDescent="0.15">
      <c r="B4" s="42" t="s">
        <v>199</v>
      </c>
      <c r="C4" s="42"/>
    </row>
    <row r="5" spans="2:9" x14ac:dyDescent="0.15">
      <c r="B5" s="21" t="s">
        <v>197</v>
      </c>
      <c r="C5" s="21" t="s">
        <v>189</v>
      </c>
    </row>
    <row r="6" spans="2:9" x14ac:dyDescent="0.15">
      <c r="B6" s="21" t="s">
        <v>198</v>
      </c>
      <c r="C6" s="29">
        <v>13538530</v>
      </c>
    </row>
    <row r="7" spans="2:9" x14ac:dyDescent="0.15">
      <c r="B7" s="21" t="s">
        <v>202</v>
      </c>
      <c r="C7" s="29" t="s">
        <v>203</v>
      </c>
    </row>
    <row r="8" spans="2:9" x14ac:dyDescent="0.15">
      <c r="B8" s="21" t="s">
        <v>195</v>
      </c>
      <c r="C8" s="31">
        <v>44742</v>
      </c>
    </row>
    <row r="9" spans="2:9" x14ac:dyDescent="0.15">
      <c r="B9" s="32" t="s">
        <v>196</v>
      </c>
      <c r="C9" s="32" t="s">
        <v>194</v>
      </c>
    </row>
    <row r="13" spans="2:9" x14ac:dyDescent="0.15">
      <c r="B13" s="41" t="s">
        <v>200</v>
      </c>
      <c r="C13" s="41"/>
      <c r="D13" s="41"/>
      <c r="E13" s="41"/>
      <c r="F13" s="41"/>
      <c r="G13" s="41"/>
    </row>
    <row r="14" spans="2:9" ht="10.5" customHeight="1" x14ac:dyDescent="0.15">
      <c r="B14" s="43" t="s">
        <v>209</v>
      </c>
      <c r="C14" s="43"/>
      <c r="D14" s="43"/>
      <c r="E14" s="43"/>
      <c r="F14" s="43"/>
      <c r="G14" s="43"/>
      <c r="H14" s="43"/>
      <c r="I14" s="43"/>
    </row>
    <row r="15" spans="2:9" x14ac:dyDescent="0.15">
      <c r="B15" s="44"/>
      <c r="C15" s="44"/>
      <c r="D15" s="44"/>
      <c r="E15" s="44"/>
      <c r="F15" s="44"/>
      <c r="G15" s="44"/>
      <c r="H15" s="44"/>
      <c r="I15" s="44"/>
    </row>
    <row r="16" spans="2:9" x14ac:dyDescent="0.15">
      <c r="B16" s="44"/>
      <c r="C16" s="44"/>
      <c r="D16" s="44"/>
      <c r="E16" s="44"/>
      <c r="F16" s="44"/>
      <c r="G16" s="44"/>
      <c r="H16" s="44"/>
      <c r="I16" s="44"/>
    </row>
    <row r="17" spans="2:14" x14ac:dyDescent="0.15">
      <c r="B17" s="44"/>
      <c r="C17" s="44"/>
      <c r="D17" s="44"/>
      <c r="E17" s="44"/>
      <c r="F17" s="44"/>
      <c r="G17" s="44"/>
      <c r="H17" s="44"/>
      <c r="I17" s="44"/>
    </row>
    <row r="18" spans="2:14" x14ac:dyDescent="0.15">
      <c r="B18" s="44"/>
      <c r="C18" s="44"/>
      <c r="D18" s="44"/>
      <c r="E18" s="44"/>
      <c r="F18" s="44"/>
      <c r="G18" s="44"/>
      <c r="H18" s="44"/>
      <c r="I18" s="44"/>
    </row>
    <row r="19" spans="2:14" x14ac:dyDescent="0.15">
      <c r="B19" s="44"/>
      <c r="C19" s="44"/>
      <c r="D19" s="44"/>
      <c r="E19" s="44"/>
      <c r="F19" s="44"/>
      <c r="G19" s="44"/>
      <c r="H19" s="44"/>
      <c r="I19" s="44"/>
    </row>
    <row r="20" spans="2:14" x14ac:dyDescent="0.15">
      <c r="B20" s="44"/>
      <c r="C20" s="44"/>
      <c r="D20" s="44"/>
      <c r="E20" s="44"/>
      <c r="F20" s="44"/>
      <c r="G20" s="44"/>
      <c r="H20" s="44"/>
      <c r="I20" s="44"/>
    </row>
    <row r="21" spans="2:14" x14ac:dyDescent="0.15">
      <c r="B21" s="44"/>
      <c r="C21" s="44"/>
      <c r="D21" s="44"/>
      <c r="E21" s="44"/>
      <c r="F21" s="44"/>
      <c r="G21" s="44"/>
      <c r="H21" s="44"/>
      <c r="I21" s="44"/>
    </row>
    <row r="22" spans="2:14" x14ac:dyDescent="0.15">
      <c r="B22" s="44"/>
      <c r="C22" s="44"/>
      <c r="D22" s="44"/>
      <c r="E22" s="44"/>
      <c r="F22" s="44"/>
      <c r="G22" s="44"/>
      <c r="H22" s="44"/>
      <c r="I22" s="44"/>
    </row>
    <row r="23" spans="2:14" x14ac:dyDescent="0.15">
      <c r="B23" s="44"/>
      <c r="C23" s="44"/>
      <c r="D23" s="44"/>
      <c r="E23" s="44"/>
      <c r="F23" s="44"/>
      <c r="G23" s="44"/>
      <c r="H23" s="44"/>
      <c r="I23" s="44"/>
    </row>
    <row r="24" spans="2:14" x14ac:dyDescent="0.15">
      <c r="B24" s="45"/>
      <c r="C24" s="45"/>
      <c r="D24" s="45"/>
      <c r="E24" s="45"/>
      <c r="F24" s="45"/>
      <c r="G24" s="45"/>
      <c r="H24" s="45"/>
      <c r="I24" s="45"/>
    </row>
    <row r="29" spans="2:14" x14ac:dyDescent="0.15">
      <c r="B29" s="41" t="s">
        <v>193</v>
      </c>
      <c r="C29" s="41"/>
      <c r="D29" s="41"/>
      <c r="E29" s="41"/>
      <c r="F29" s="41"/>
      <c r="G29" s="41"/>
    </row>
    <row r="30" spans="2:14" ht="10.5" customHeight="1" x14ac:dyDescent="0.15">
      <c r="B30" s="43" t="s">
        <v>201</v>
      </c>
      <c r="C30" s="43"/>
      <c r="D30" s="43"/>
      <c r="E30" s="43"/>
      <c r="F30" s="43"/>
      <c r="G30" s="43"/>
      <c r="H30" s="43"/>
      <c r="I30" s="43"/>
      <c r="J30" s="30"/>
      <c r="K30" s="30"/>
      <c r="L30" s="30"/>
      <c r="M30" s="30"/>
      <c r="N30" s="30"/>
    </row>
    <row r="31" spans="2:14" x14ac:dyDescent="0.15">
      <c r="B31" s="44"/>
      <c r="C31" s="44"/>
      <c r="D31" s="44"/>
      <c r="E31" s="44"/>
      <c r="F31" s="44"/>
      <c r="G31" s="44"/>
      <c r="H31" s="44"/>
      <c r="I31" s="44"/>
      <c r="J31" s="30"/>
      <c r="K31" s="30"/>
      <c r="L31" s="30"/>
      <c r="M31" s="30"/>
      <c r="N31" s="30"/>
    </row>
    <row r="32" spans="2:14" x14ac:dyDescent="0.15">
      <c r="B32" s="44"/>
      <c r="C32" s="44"/>
      <c r="D32" s="44"/>
      <c r="E32" s="44"/>
      <c r="F32" s="44"/>
      <c r="G32" s="44"/>
      <c r="H32" s="44"/>
      <c r="I32" s="44"/>
      <c r="J32" s="30"/>
      <c r="K32" s="30"/>
      <c r="L32" s="30"/>
      <c r="M32" s="30"/>
      <c r="N32" s="30"/>
    </row>
    <row r="33" spans="2:14" x14ac:dyDescent="0.15">
      <c r="B33" s="45"/>
      <c r="C33" s="45"/>
      <c r="D33" s="45"/>
      <c r="E33" s="45"/>
      <c r="F33" s="45"/>
      <c r="G33" s="45"/>
      <c r="H33" s="45"/>
      <c r="I33" s="45"/>
      <c r="J33" s="30"/>
      <c r="K33" s="30"/>
      <c r="L33" s="30"/>
      <c r="M33" s="30"/>
      <c r="N33" s="30"/>
    </row>
  </sheetData>
  <mergeCells count="5">
    <mergeCell ref="B13:G13"/>
    <mergeCell ref="B4:C4"/>
    <mergeCell ref="B29:G29"/>
    <mergeCell ref="B30:I33"/>
    <mergeCell ref="B14:I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9392-CE0B-4EEE-8A82-23BFE7E4A765}">
  <sheetPr>
    <tabColor theme="5" tint="0.39997558519241921"/>
  </sheetPr>
  <dimension ref="B2:C7"/>
  <sheetViews>
    <sheetView zoomScaleNormal="100" workbookViewId="0">
      <selection activeCell="C7" sqref="C7"/>
    </sheetView>
  </sheetViews>
  <sheetFormatPr defaultRowHeight="14.25" customHeight="1" x14ac:dyDescent="0.15"/>
  <cols>
    <col min="1" max="1" width="3.28515625" style="21" customWidth="1"/>
    <col min="2" max="2" width="74" style="21" customWidth="1"/>
    <col min="3" max="3" width="15.140625" style="37" customWidth="1"/>
    <col min="4" max="16384" width="9.140625" style="21"/>
  </cols>
  <sheetData>
    <row r="2" spans="2:3" ht="25.5" customHeight="1" x14ac:dyDescent="0.15">
      <c r="B2" s="46" t="s">
        <v>205</v>
      </c>
      <c r="C2" s="46"/>
    </row>
    <row r="3" spans="2:3" ht="14.25" customHeight="1" x14ac:dyDescent="0.15">
      <c r="B3" s="33"/>
      <c r="C3" s="34"/>
    </row>
    <row r="4" spans="2:3" ht="17.25" customHeight="1" x14ac:dyDescent="0.15">
      <c r="B4" s="35" t="s">
        <v>187</v>
      </c>
      <c r="C4" s="36" t="s">
        <v>206</v>
      </c>
    </row>
    <row r="5" spans="2:3" ht="14.25" customHeight="1" x14ac:dyDescent="0.15">
      <c r="B5" s="33"/>
      <c r="C5" s="34"/>
    </row>
    <row r="6" spans="2:3" ht="14.25" customHeight="1" x14ac:dyDescent="0.15">
      <c r="B6" s="47" t="s">
        <v>190</v>
      </c>
      <c r="C6" s="47"/>
    </row>
    <row r="7" spans="2:3" ht="14.25" customHeight="1" x14ac:dyDescent="0.15">
      <c r="B7" s="39" t="s">
        <v>208</v>
      </c>
      <c r="C7" s="38" t="s">
        <v>207</v>
      </c>
    </row>
  </sheetData>
  <mergeCells count="2">
    <mergeCell ref="B2:C2"/>
    <mergeCell ref="B6:C6"/>
  </mergeCells>
  <hyperlinks>
    <hyperlink ref="C7" location="'KM1'!A1" display="KM1 — Skema om væsentlige målekriterier" xr:uid="{68DD89B2-9721-4294-AAAF-A5C5692D935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3"/>
  <sheetViews>
    <sheetView tabSelected="1" zoomScaleNormal="100" workbookViewId="0">
      <selection activeCell="C40" sqref="C40"/>
    </sheetView>
  </sheetViews>
  <sheetFormatPr defaultRowHeight="14.25" x14ac:dyDescent="0.2"/>
  <cols>
    <col min="1" max="1" width="9.140625" style="19"/>
    <col min="2" max="2" width="75.7109375" style="19" customWidth="1"/>
    <col min="3" max="7" width="16.7109375" style="20" customWidth="1"/>
    <col min="8" max="16384" width="9.140625" style="19"/>
  </cols>
  <sheetData>
    <row r="1" spans="1:12" s="21" customFormat="1" ht="15" x14ac:dyDescent="0.25">
      <c r="A1" s="26" t="s">
        <v>188</v>
      </c>
    </row>
    <row r="2" spans="1:12" ht="25.5" customHeight="1" x14ac:dyDescent="0.2">
      <c r="A2" s="51" t="s">
        <v>130</v>
      </c>
      <c r="B2" s="52"/>
      <c r="C2" s="52"/>
      <c r="D2" s="52"/>
      <c r="E2" s="52"/>
      <c r="F2" s="52"/>
      <c r="G2" s="53"/>
    </row>
    <row r="3" spans="1:12" ht="26.25" customHeight="1" x14ac:dyDescent="0.2">
      <c r="A3" s="48" t="s">
        <v>185</v>
      </c>
      <c r="B3" s="50"/>
      <c r="C3" s="22">
        <f>Indledning!$C$8</f>
        <v>44742</v>
      </c>
      <c r="D3" s="22">
        <f>EOMONTH($C$3,-3)</f>
        <v>44651</v>
      </c>
      <c r="E3" s="22">
        <f>EOMONTH($C$3,-6)</f>
        <v>44561</v>
      </c>
      <c r="F3" s="22">
        <f>EOMONTH($C$3,-9)</f>
        <v>44469</v>
      </c>
      <c r="G3" s="22">
        <f>EOMONTH($C$3,-12)</f>
        <v>44377</v>
      </c>
    </row>
    <row r="4" spans="1:12" ht="15" customHeight="1" x14ac:dyDescent="0.2">
      <c r="A4" s="48" t="s">
        <v>192</v>
      </c>
      <c r="B4" s="49"/>
      <c r="C4" s="49"/>
      <c r="D4" s="49"/>
      <c r="E4" s="49"/>
      <c r="F4" s="49"/>
      <c r="G4" s="50"/>
    </row>
    <row r="5" spans="1:12" x14ac:dyDescent="0.2">
      <c r="A5" s="17">
        <v>1</v>
      </c>
      <c r="B5" s="18" t="s">
        <v>131</v>
      </c>
      <c r="C5" s="23">
        <v>2126717</v>
      </c>
      <c r="D5" s="23">
        <v>2106781</v>
      </c>
      <c r="E5" s="23">
        <v>2080567</v>
      </c>
      <c r="F5" s="23">
        <v>2040063</v>
      </c>
      <c r="G5" s="23">
        <v>1993405</v>
      </c>
      <c r="H5" s="24"/>
      <c r="I5" s="24"/>
      <c r="J5" s="24"/>
      <c r="K5" s="24"/>
      <c r="L5" s="24"/>
    </row>
    <row r="6" spans="1:12" x14ac:dyDescent="0.2">
      <c r="A6" s="17">
        <v>2</v>
      </c>
      <c r="B6" s="18" t="s">
        <v>112</v>
      </c>
      <c r="C6" s="23">
        <v>2126717</v>
      </c>
      <c r="D6" s="23">
        <v>2106781</v>
      </c>
      <c r="E6" s="23">
        <v>2080567</v>
      </c>
      <c r="F6" s="23">
        <v>2040063</v>
      </c>
      <c r="G6" s="23">
        <v>1993405</v>
      </c>
      <c r="H6" s="24"/>
      <c r="I6" s="24"/>
      <c r="J6" s="24"/>
      <c r="K6" s="24"/>
      <c r="L6" s="24"/>
    </row>
    <row r="7" spans="1:12" x14ac:dyDescent="0.2">
      <c r="A7" s="17">
        <v>3</v>
      </c>
      <c r="B7" s="18" t="s">
        <v>132</v>
      </c>
      <c r="C7" s="23">
        <v>2226717</v>
      </c>
      <c r="D7" s="23">
        <v>2206781</v>
      </c>
      <c r="E7" s="23">
        <v>2180567</v>
      </c>
      <c r="F7" s="23">
        <v>2140063</v>
      </c>
      <c r="G7" s="23">
        <v>2093405</v>
      </c>
      <c r="H7" s="24"/>
      <c r="I7" s="24"/>
      <c r="J7" s="24"/>
      <c r="K7" s="24"/>
      <c r="L7" s="24"/>
    </row>
    <row r="8" spans="1:12" x14ac:dyDescent="0.2">
      <c r="A8" s="48" t="s">
        <v>186</v>
      </c>
      <c r="B8" s="49"/>
      <c r="C8" s="49"/>
      <c r="D8" s="49"/>
      <c r="E8" s="49"/>
      <c r="F8" s="49"/>
      <c r="G8" s="50"/>
      <c r="H8" s="24"/>
      <c r="I8" s="24"/>
      <c r="J8" s="24"/>
      <c r="K8" s="24"/>
      <c r="L8" s="24"/>
    </row>
    <row r="9" spans="1:12" x14ac:dyDescent="0.2">
      <c r="A9" s="17">
        <v>4</v>
      </c>
      <c r="B9" s="18" t="s">
        <v>133</v>
      </c>
      <c r="C9" s="23">
        <v>10739113</v>
      </c>
      <c r="D9" s="23">
        <v>10763458</v>
      </c>
      <c r="E9" s="23">
        <v>10082100</v>
      </c>
      <c r="F9" s="23">
        <v>10386219</v>
      </c>
      <c r="G9" s="23">
        <v>10265732</v>
      </c>
      <c r="H9" s="24"/>
      <c r="I9" s="24"/>
      <c r="J9" s="24"/>
      <c r="K9" s="24"/>
      <c r="L9" s="24"/>
    </row>
    <row r="10" spans="1:12" x14ac:dyDescent="0.2">
      <c r="A10" s="48" t="s">
        <v>146</v>
      </c>
      <c r="B10" s="49"/>
      <c r="C10" s="49"/>
      <c r="D10" s="49"/>
      <c r="E10" s="49"/>
      <c r="F10" s="49"/>
      <c r="G10" s="50"/>
    </row>
    <row r="11" spans="1:12" x14ac:dyDescent="0.2">
      <c r="A11" s="17">
        <v>5</v>
      </c>
      <c r="B11" s="18" t="s">
        <v>134</v>
      </c>
      <c r="C11" s="27">
        <v>0.19800000000000001</v>
      </c>
      <c r="D11" s="27">
        <v>0.19572999999999999</v>
      </c>
      <c r="E11" s="27">
        <v>0.2064</v>
      </c>
      <c r="F11" s="27">
        <v>0.19639999999999999</v>
      </c>
      <c r="G11" s="27">
        <v>0.19420000000000001</v>
      </c>
    </row>
    <row r="12" spans="1:12" x14ac:dyDescent="0.2">
      <c r="A12" s="17">
        <v>6</v>
      </c>
      <c r="B12" s="18" t="s">
        <v>135</v>
      </c>
      <c r="C12" s="27">
        <v>0.19800000000000001</v>
      </c>
      <c r="D12" s="27">
        <v>0.19572999999999999</v>
      </c>
      <c r="E12" s="27">
        <v>0.2064</v>
      </c>
      <c r="F12" s="27">
        <v>0.19639999999999999</v>
      </c>
      <c r="G12" s="27">
        <v>0.19420000000000001</v>
      </c>
    </row>
    <row r="13" spans="1:12" x14ac:dyDescent="0.2">
      <c r="A13" s="17">
        <v>7</v>
      </c>
      <c r="B13" s="18" t="s">
        <v>136</v>
      </c>
      <c r="C13" s="27">
        <v>0.20735000000000001</v>
      </c>
      <c r="D13" s="27">
        <v>0.20502999999999999</v>
      </c>
      <c r="E13" s="27">
        <v>0.21629999999999999</v>
      </c>
      <c r="F13" s="27">
        <v>0.20599999999999999</v>
      </c>
      <c r="G13" s="27">
        <v>0.2039</v>
      </c>
    </row>
    <row r="14" spans="1:12" x14ac:dyDescent="0.2">
      <c r="A14" s="48" t="s">
        <v>145</v>
      </c>
      <c r="B14" s="49"/>
      <c r="C14" s="49"/>
      <c r="D14" s="49"/>
      <c r="E14" s="49"/>
      <c r="F14" s="49"/>
      <c r="G14" s="50"/>
    </row>
    <row r="15" spans="1:12" ht="21" x14ac:dyDescent="0.2">
      <c r="A15" s="17" t="s">
        <v>137</v>
      </c>
      <c r="B15" s="18" t="s">
        <v>141</v>
      </c>
      <c r="C15" s="27">
        <v>1.7000000000000001E-2</v>
      </c>
      <c r="D15" s="27">
        <v>1.7000000000000001E-2</v>
      </c>
      <c r="E15" s="27">
        <v>1.7000000000000001E-2</v>
      </c>
      <c r="F15" s="27">
        <v>1.7000000000000001E-2</v>
      </c>
      <c r="G15" s="27">
        <v>1.7000000000000001E-2</v>
      </c>
    </row>
    <row r="16" spans="1:12" x14ac:dyDescent="0.2">
      <c r="A16" s="17" t="s">
        <v>138</v>
      </c>
      <c r="B16" s="18" t="s">
        <v>142</v>
      </c>
      <c r="C16" s="27">
        <v>9.5999999999999992E-3</v>
      </c>
      <c r="D16" s="27">
        <v>9.5999999999999992E-3</v>
      </c>
      <c r="E16" s="27">
        <v>9.5999999999999992E-3</v>
      </c>
      <c r="F16" s="27">
        <v>9.5999999999999992E-3</v>
      </c>
      <c r="G16" s="27">
        <v>9.5999999999999992E-3</v>
      </c>
      <c r="J16" s="25"/>
    </row>
    <row r="17" spans="1:11" x14ac:dyDescent="0.2">
      <c r="A17" s="17" t="s">
        <v>139</v>
      </c>
      <c r="B17" s="18" t="s">
        <v>143</v>
      </c>
      <c r="C17" s="27">
        <v>1.2800000000000001E-2</v>
      </c>
      <c r="D17" s="27">
        <v>1.2800000000000001E-2</v>
      </c>
      <c r="E17" s="27">
        <v>1.2800000000000001E-2</v>
      </c>
      <c r="F17" s="27">
        <v>1.2800000000000001E-2</v>
      </c>
      <c r="G17" s="27">
        <v>1.2800000000000001E-2</v>
      </c>
      <c r="H17" s="25"/>
      <c r="J17" s="25"/>
    </row>
    <row r="18" spans="1:11" x14ac:dyDescent="0.2">
      <c r="A18" s="17" t="s">
        <v>140</v>
      </c>
      <c r="B18" s="18" t="s">
        <v>144</v>
      </c>
      <c r="C18" s="27">
        <v>9.7000000000000003E-2</v>
      </c>
      <c r="D18" s="27">
        <v>9.7000000000000003E-2</v>
      </c>
      <c r="E18" s="27">
        <v>9.7000000000000003E-2</v>
      </c>
      <c r="F18" s="27">
        <v>9.7000000000000003E-2</v>
      </c>
      <c r="G18" s="27">
        <v>9.7000000000000003E-2</v>
      </c>
      <c r="J18" s="25"/>
    </row>
    <row r="19" spans="1:11" x14ac:dyDescent="0.2">
      <c r="A19" s="48" t="s">
        <v>147</v>
      </c>
      <c r="B19" s="49"/>
      <c r="C19" s="49"/>
      <c r="D19" s="49"/>
      <c r="E19" s="49"/>
      <c r="F19" s="49"/>
      <c r="G19" s="50"/>
    </row>
    <row r="20" spans="1:11" x14ac:dyDescent="0.2">
      <c r="A20" s="17">
        <v>8</v>
      </c>
      <c r="B20" s="18" t="s">
        <v>148</v>
      </c>
      <c r="C20" s="27">
        <v>2.5000000000000001E-2</v>
      </c>
      <c r="D20" s="27">
        <v>2.5000000000000001E-2</v>
      </c>
      <c r="E20" s="27">
        <v>2.5000000000000001E-2</v>
      </c>
      <c r="F20" s="27">
        <v>2.5000000000000001E-2</v>
      </c>
      <c r="G20" s="27">
        <v>2.5000000000000001E-2</v>
      </c>
    </row>
    <row r="21" spans="1:11" ht="21" x14ac:dyDescent="0.2">
      <c r="A21" s="17" t="s">
        <v>149</v>
      </c>
      <c r="B21" s="18" t="s">
        <v>150</v>
      </c>
      <c r="C21" s="27"/>
      <c r="D21" s="27"/>
      <c r="E21" s="27" t="s">
        <v>204</v>
      </c>
      <c r="F21" s="27" t="s">
        <v>204</v>
      </c>
      <c r="G21" s="27" t="s">
        <v>204</v>
      </c>
    </row>
    <row r="22" spans="1:11" x14ac:dyDescent="0.2">
      <c r="A22" s="17">
        <v>9</v>
      </c>
      <c r="B22" s="18" t="s">
        <v>151</v>
      </c>
      <c r="C22" s="27">
        <v>1.9999999999999999E-6</v>
      </c>
      <c r="D22" s="27">
        <v>9.9999999999999995E-7</v>
      </c>
      <c r="E22" s="27">
        <v>0</v>
      </c>
      <c r="F22" s="27">
        <v>0</v>
      </c>
      <c r="G22" s="27">
        <v>0</v>
      </c>
    </row>
    <row r="23" spans="1:11" x14ac:dyDescent="0.2">
      <c r="A23" s="17" t="s">
        <v>152</v>
      </c>
      <c r="B23" s="18" t="s">
        <v>153</v>
      </c>
      <c r="C23" s="27"/>
      <c r="D23" s="27"/>
      <c r="E23" s="27" t="s">
        <v>204</v>
      </c>
      <c r="F23" s="27" t="s">
        <v>204</v>
      </c>
      <c r="G23" s="27" t="s">
        <v>204</v>
      </c>
    </row>
    <row r="24" spans="1:11" x14ac:dyDescent="0.2">
      <c r="A24" s="17">
        <v>10</v>
      </c>
      <c r="B24" s="18" t="s">
        <v>154</v>
      </c>
      <c r="C24" s="27"/>
      <c r="D24" s="27"/>
      <c r="E24" s="27" t="s">
        <v>204</v>
      </c>
      <c r="F24" s="27" t="s">
        <v>204</v>
      </c>
      <c r="G24" s="27" t="s">
        <v>204</v>
      </c>
    </row>
    <row r="25" spans="1:11" x14ac:dyDescent="0.2">
      <c r="A25" s="17" t="s">
        <v>155</v>
      </c>
      <c r="B25" s="18" t="s">
        <v>156</v>
      </c>
      <c r="C25" s="27"/>
      <c r="D25" s="27"/>
      <c r="E25" s="27" t="s">
        <v>204</v>
      </c>
      <c r="F25" s="27" t="s">
        <v>204</v>
      </c>
      <c r="G25" s="27" t="s">
        <v>204</v>
      </c>
    </row>
    <row r="26" spans="1:11" x14ac:dyDescent="0.2">
      <c r="A26" s="17">
        <v>11</v>
      </c>
      <c r="B26" s="18" t="s">
        <v>157</v>
      </c>
      <c r="C26" s="27">
        <v>2.5000000000000001E-2</v>
      </c>
      <c r="D26" s="27">
        <v>2.5000000000000001E-2</v>
      </c>
      <c r="E26" s="27">
        <v>2.5000000000000001E-2</v>
      </c>
      <c r="F26" s="27">
        <v>2.5000000000000001E-2</v>
      </c>
      <c r="G26" s="27">
        <v>2.5000000000000001E-2</v>
      </c>
    </row>
    <row r="27" spans="1:11" x14ac:dyDescent="0.2">
      <c r="A27" s="17" t="s">
        <v>158</v>
      </c>
      <c r="B27" s="18" t="s">
        <v>159</v>
      </c>
      <c r="C27" s="27">
        <v>0.122</v>
      </c>
      <c r="D27" s="27">
        <v>0.122</v>
      </c>
      <c r="E27" s="27">
        <v>0.122</v>
      </c>
      <c r="F27" s="27">
        <v>0.122</v>
      </c>
      <c r="G27" s="27">
        <v>0.122</v>
      </c>
      <c r="J27" s="40"/>
    </row>
    <row r="28" spans="1:11" ht="21" x14ac:dyDescent="0.2">
      <c r="A28" s="17">
        <v>12</v>
      </c>
      <c r="B28" s="18" t="s">
        <v>160</v>
      </c>
      <c r="C28" s="27">
        <v>8.5350000000000009E-2</v>
      </c>
      <c r="D28" s="27">
        <v>8.3029999999999993E-2</v>
      </c>
      <c r="E28" s="27">
        <v>9.4299999999999995E-2</v>
      </c>
      <c r="F28" s="27">
        <v>8.4000000000000005E-2</v>
      </c>
      <c r="G28" s="27">
        <v>8.1900000000000001E-2</v>
      </c>
      <c r="J28" s="40"/>
    </row>
    <row r="29" spans="1:11" x14ac:dyDescent="0.2">
      <c r="A29" s="48" t="s">
        <v>113</v>
      </c>
      <c r="B29" s="49"/>
      <c r="C29" s="49"/>
      <c r="D29" s="49"/>
      <c r="E29" s="49"/>
      <c r="F29" s="49"/>
      <c r="G29" s="50"/>
    </row>
    <row r="30" spans="1:11" x14ac:dyDescent="0.2">
      <c r="A30" s="17">
        <v>13</v>
      </c>
      <c r="B30" s="18" t="s">
        <v>161</v>
      </c>
      <c r="C30" s="23">
        <v>33747592</v>
      </c>
      <c r="D30" s="23">
        <v>32921573</v>
      </c>
      <c r="E30" s="23">
        <v>32358393</v>
      </c>
      <c r="F30" s="23">
        <v>32313694</v>
      </c>
      <c r="G30" s="23">
        <v>33905201</v>
      </c>
      <c r="H30" s="24"/>
      <c r="I30" s="24"/>
      <c r="J30" s="24"/>
      <c r="K30" s="24"/>
    </row>
    <row r="31" spans="1:11" x14ac:dyDescent="0.2">
      <c r="A31" s="17">
        <v>14</v>
      </c>
      <c r="B31" s="18" t="s">
        <v>184</v>
      </c>
      <c r="C31" s="27">
        <v>6.3018000000000005E-2</v>
      </c>
      <c r="D31" s="27">
        <v>6.3993999999999995E-2</v>
      </c>
      <c r="E31" s="27">
        <v>6.4299999999999996E-2</v>
      </c>
      <c r="F31" s="27">
        <v>6.3100000000000003E-2</v>
      </c>
      <c r="G31" s="27">
        <v>5.8799999999999998E-2</v>
      </c>
    </row>
    <row r="32" spans="1:11" x14ac:dyDescent="0.2">
      <c r="A32" s="48" t="s">
        <v>162</v>
      </c>
      <c r="B32" s="49"/>
      <c r="C32" s="49"/>
      <c r="D32" s="49"/>
      <c r="E32" s="49"/>
      <c r="F32" s="49"/>
      <c r="G32" s="50"/>
    </row>
    <row r="33" spans="1:12" ht="21" x14ac:dyDescent="0.2">
      <c r="A33" s="17" t="s">
        <v>166</v>
      </c>
      <c r="B33" s="18" t="s">
        <v>163</v>
      </c>
      <c r="C33" s="27" t="s">
        <v>204</v>
      </c>
      <c r="D33" s="27" t="s">
        <v>204</v>
      </c>
      <c r="E33" s="27" t="s">
        <v>204</v>
      </c>
      <c r="F33" s="27" t="s">
        <v>204</v>
      </c>
      <c r="G33" s="28" t="s">
        <v>204</v>
      </c>
    </row>
    <row r="34" spans="1:12" x14ac:dyDescent="0.2">
      <c r="A34" s="17" t="s">
        <v>167</v>
      </c>
      <c r="B34" s="18" t="s">
        <v>142</v>
      </c>
      <c r="C34" s="27" t="s">
        <v>204</v>
      </c>
      <c r="D34" s="27" t="s">
        <v>204</v>
      </c>
      <c r="E34" s="27" t="s">
        <v>204</v>
      </c>
      <c r="F34" s="27" t="s">
        <v>204</v>
      </c>
      <c r="G34" s="28" t="s">
        <v>204</v>
      </c>
    </row>
    <row r="35" spans="1:12" x14ac:dyDescent="0.2">
      <c r="A35" s="17" t="s">
        <v>168</v>
      </c>
      <c r="B35" s="18" t="s">
        <v>164</v>
      </c>
      <c r="C35" s="27">
        <v>0.03</v>
      </c>
      <c r="D35" s="27">
        <v>0.03</v>
      </c>
      <c r="E35" s="27">
        <v>0.03</v>
      </c>
      <c r="F35" s="27">
        <v>0.03</v>
      </c>
      <c r="G35" s="28">
        <v>0.03</v>
      </c>
    </row>
    <row r="36" spans="1:12" x14ac:dyDescent="0.2">
      <c r="A36" s="48" t="s">
        <v>165</v>
      </c>
      <c r="B36" s="49"/>
      <c r="C36" s="49"/>
      <c r="D36" s="49"/>
      <c r="E36" s="49"/>
      <c r="F36" s="49"/>
      <c r="G36" s="50"/>
    </row>
    <row r="37" spans="1:12" x14ac:dyDescent="0.2">
      <c r="A37" s="17" t="s">
        <v>169</v>
      </c>
      <c r="B37" s="18" t="s">
        <v>171</v>
      </c>
      <c r="C37" s="27" t="s">
        <v>204</v>
      </c>
      <c r="D37" s="27" t="s">
        <v>204</v>
      </c>
      <c r="E37" s="27" t="s">
        <v>204</v>
      </c>
      <c r="F37" s="27" t="s">
        <v>204</v>
      </c>
      <c r="G37" s="28" t="s">
        <v>204</v>
      </c>
    </row>
    <row r="38" spans="1:12" x14ac:dyDescent="0.2">
      <c r="A38" s="17" t="s">
        <v>170</v>
      </c>
      <c r="B38" s="18" t="s">
        <v>172</v>
      </c>
      <c r="C38" s="27">
        <v>0.03</v>
      </c>
      <c r="D38" s="27">
        <v>0.03</v>
      </c>
      <c r="E38" s="27">
        <v>0.03</v>
      </c>
      <c r="F38" s="27">
        <v>0.03</v>
      </c>
      <c r="G38" s="27">
        <v>0.03</v>
      </c>
    </row>
    <row r="39" spans="1:12" x14ac:dyDescent="0.2">
      <c r="A39" s="48" t="s">
        <v>173</v>
      </c>
      <c r="B39" s="49"/>
      <c r="C39" s="49"/>
      <c r="D39" s="49"/>
      <c r="E39" s="49"/>
      <c r="F39" s="49"/>
      <c r="G39" s="50"/>
    </row>
    <row r="40" spans="1:12" x14ac:dyDescent="0.2">
      <c r="A40" s="17">
        <v>15</v>
      </c>
      <c r="B40" s="18" t="s">
        <v>174</v>
      </c>
      <c r="C40" s="23">
        <v>14044717</v>
      </c>
      <c r="D40" s="23">
        <v>12994503</v>
      </c>
      <c r="E40" s="23">
        <v>12458282</v>
      </c>
      <c r="F40" s="23">
        <v>12592376</v>
      </c>
      <c r="G40" s="23">
        <v>13900924</v>
      </c>
      <c r="H40" s="24"/>
      <c r="I40" s="24"/>
      <c r="J40" s="24"/>
      <c r="K40" s="24"/>
    </row>
    <row r="41" spans="1:12" x14ac:dyDescent="0.2">
      <c r="A41" s="17" t="s">
        <v>175</v>
      </c>
      <c r="B41" s="18" t="s">
        <v>176</v>
      </c>
      <c r="C41" s="23">
        <v>3381993</v>
      </c>
      <c r="D41" s="23">
        <v>3555945</v>
      </c>
      <c r="E41" s="23">
        <v>2984655</v>
      </c>
      <c r="F41" s="23">
        <v>3161026</v>
      </c>
      <c r="G41" s="23">
        <v>3439173</v>
      </c>
      <c r="H41" s="24"/>
      <c r="I41" s="24"/>
      <c r="J41" s="24"/>
      <c r="K41" s="24"/>
    </row>
    <row r="42" spans="1:12" x14ac:dyDescent="0.2">
      <c r="A42" s="17" t="s">
        <v>177</v>
      </c>
      <c r="B42" s="18" t="s">
        <v>178</v>
      </c>
      <c r="C42" s="23">
        <v>461040</v>
      </c>
      <c r="D42" s="23">
        <v>670599.53780000005</v>
      </c>
      <c r="E42" s="23">
        <v>364747</v>
      </c>
      <c r="F42" s="23">
        <v>499225</v>
      </c>
      <c r="G42" s="23">
        <v>587559</v>
      </c>
      <c r="H42" s="24"/>
      <c r="I42" s="24"/>
      <c r="J42" s="24"/>
      <c r="K42" s="24"/>
    </row>
    <row r="43" spans="1:12" x14ac:dyDescent="0.2">
      <c r="A43" s="17">
        <v>16</v>
      </c>
      <c r="B43" s="18" t="s">
        <v>179</v>
      </c>
      <c r="C43" s="23">
        <v>2920954</v>
      </c>
      <c r="D43" s="23">
        <v>2885345</v>
      </c>
      <c r="E43" s="23">
        <v>2619908</v>
      </c>
      <c r="F43" s="23">
        <v>2661801</v>
      </c>
      <c r="G43" s="23">
        <v>2851614</v>
      </c>
      <c r="H43" s="24"/>
      <c r="I43" s="24"/>
      <c r="J43" s="24"/>
      <c r="K43" s="24"/>
    </row>
    <row r="44" spans="1:12" x14ac:dyDescent="0.2">
      <c r="A44" s="17">
        <v>17</v>
      </c>
      <c r="B44" s="18" t="s">
        <v>180</v>
      </c>
      <c r="C44" s="27">
        <v>4.8083</v>
      </c>
      <c r="D44" s="27">
        <v>4.5035999999999996</v>
      </c>
      <c r="E44" s="27">
        <v>4.7552000000000003</v>
      </c>
      <c r="F44" s="27">
        <v>4.7308000000000003</v>
      </c>
      <c r="G44" s="27">
        <v>4.8747999999999996</v>
      </c>
      <c r="H44" s="24"/>
      <c r="I44" s="24"/>
      <c r="J44" s="24"/>
      <c r="K44" s="24"/>
      <c r="L44" s="24"/>
    </row>
    <row r="45" spans="1:12" x14ac:dyDescent="0.2">
      <c r="A45" s="48" t="s">
        <v>191</v>
      </c>
      <c r="B45" s="49"/>
      <c r="C45" s="49"/>
      <c r="D45" s="49"/>
      <c r="E45" s="49"/>
      <c r="F45" s="49"/>
      <c r="G45" s="50"/>
    </row>
    <row r="46" spans="1:12" x14ac:dyDescent="0.2">
      <c r="A46" s="17">
        <v>18</v>
      </c>
      <c r="B46" s="18" t="s">
        <v>181</v>
      </c>
      <c r="C46" s="23">
        <v>25083237</v>
      </c>
      <c r="D46" s="23">
        <v>24295251</v>
      </c>
      <c r="E46" s="23">
        <v>24448736</v>
      </c>
      <c r="F46" s="23">
        <v>23777858</v>
      </c>
      <c r="G46" s="23">
        <v>24889202</v>
      </c>
      <c r="H46" s="24"/>
      <c r="I46" s="24"/>
      <c r="J46" s="24"/>
      <c r="K46" s="24"/>
    </row>
    <row r="47" spans="1:12" x14ac:dyDescent="0.2">
      <c r="A47" s="17">
        <v>19</v>
      </c>
      <c r="B47" s="18" t="s">
        <v>182</v>
      </c>
      <c r="C47" s="23">
        <v>12461727</v>
      </c>
      <c r="D47" s="23">
        <v>12275547</v>
      </c>
      <c r="E47" s="23">
        <v>12561653</v>
      </c>
      <c r="F47" s="23">
        <v>12263583</v>
      </c>
      <c r="G47" s="23">
        <v>12395182</v>
      </c>
      <c r="H47" s="24"/>
      <c r="I47" s="24"/>
      <c r="J47" s="24"/>
      <c r="K47" s="24"/>
    </row>
    <row r="48" spans="1:12" x14ac:dyDescent="0.2">
      <c r="A48" s="17">
        <v>20</v>
      </c>
      <c r="B48" s="18" t="s">
        <v>183</v>
      </c>
      <c r="C48" s="27">
        <v>2.0128200000000001</v>
      </c>
      <c r="D48" s="27">
        <v>1.9792000000000001</v>
      </c>
      <c r="E48" s="27">
        <v>1.9462999999999999</v>
      </c>
      <c r="F48" s="27">
        <v>1.9389000000000001</v>
      </c>
      <c r="G48" s="27">
        <v>2.008</v>
      </c>
      <c r="H48" s="24"/>
      <c r="I48" s="24"/>
      <c r="J48" s="24"/>
      <c r="K48" s="24"/>
    </row>
    <row r="49" ht="31.5" customHeight="1" x14ac:dyDescent="0.2"/>
    <row r="50" ht="30" customHeight="1" x14ac:dyDescent="0.2"/>
    <row r="53" ht="90" customHeight="1" x14ac:dyDescent="0.2"/>
    <row r="54" ht="45" customHeight="1" x14ac:dyDescent="0.2"/>
    <row r="55" ht="63.75" customHeight="1" x14ac:dyDescent="0.2"/>
    <row r="56" ht="31.5" customHeight="1" x14ac:dyDescent="0.2"/>
    <row r="57" ht="180" customHeight="1" x14ac:dyDescent="0.2"/>
    <row r="58" ht="15.75" customHeight="1" x14ac:dyDescent="0.2"/>
    <row r="59" ht="165" customHeight="1" x14ac:dyDescent="0.2"/>
    <row r="60" ht="78.75" customHeight="1" x14ac:dyDescent="0.2"/>
    <row r="61" ht="180" customHeight="1" x14ac:dyDescent="0.2"/>
    <row r="62" ht="180" customHeight="1" x14ac:dyDescent="0.2"/>
    <row r="63" ht="47.25" customHeight="1" x14ac:dyDescent="0.2"/>
    <row r="64" ht="210" customHeight="1" x14ac:dyDescent="0.2"/>
    <row r="65" ht="180" customHeight="1" x14ac:dyDescent="0.2"/>
    <row r="66" ht="31.5" customHeight="1" x14ac:dyDescent="0.2"/>
    <row r="67" ht="30" customHeight="1" x14ac:dyDescent="0.2"/>
    <row r="70" ht="90" customHeight="1" x14ac:dyDescent="0.2"/>
    <row r="71" ht="120" customHeight="1" x14ac:dyDescent="0.2"/>
    <row r="72" ht="47.25" customHeight="1" x14ac:dyDescent="0.2"/>
    <row r="73" ht="30" customHeight="1" x14ac:dyDescent="0.2"/>
    <row r="74" ht="195" customHeight="1" x14ac:dyDescent="0.2"/>
    <row r="75" ht="31.5" customHeight="1" x14ac:dyDescent="0.2"/>
    <row r="76" ht="30" customHeight="1" x14ac:dyDescent="0.2"/>
    <row r="77" ht="63" customHeight="1" x14ac:dyDescent="0.2"/>
    <row r="78" ht="180" customHeight="1" x14ac:dyDescent="0.2"/>
    <row r="79" ht="47.25" customHeight="1" x14ac:dyDescent="0.2"/>
    <row r="80" ht="135" customHeight="1" x14ac:dyDescent="0.2"/>
    <row r="81" ht="47.25" customHeight="1" x14ac:dyDescent="0.2"/>
    <row r="82" ht="135" customHeight="1" x14ac:dyDescent="0.2"/>
    <row r="83" ht="31.5" customHeight="1" x14ac:dyDescent="0.2"/>
    <row r="84" ht="255" customHeight="1" x14ac:dyDescent="0.2"/>
    <row r="85" ht="31.5" customHeight="1" x14ac:dyDescent="0.2"/>
    <row r="86" ht="135" customHeight="1" x14ac:dyDescent="0.2"/>
    <row r="87" ht="135" customHeight="1" x14ac:dyDescent="0.2"/>
    <row r="88" ht="31.5" customHeight="1" x14ac:dyDescent="0.2"/>
    <row r="89" ht="165" customHeight="1" x14ac:dyDescent="0.2"/>
    <row r="90" ht="31.5" customHeight="1" x14ac:dyDescent="0.2"/>
    <row r="91" ht="165" customHeight="1" x14ac:dyDescent="0.2"/>
    <row r="92" ht="15.75" customHeight="1" x14ac:dyDescent="0.2"/>
    <row r="93" ht="45" customHeight="1" x14ac:dyDescent="0.2"/>
  </sheetData>
  <mergeCells count="12">
    <mergeCell ref="A45:G45"/>
    <mergeCell ref="A2:G2"/>
    <mergeCell ref="A19:G19"/>
    <mergeCell ref="A32:G32"/>
    <mergeCell ref="A29:G29"/>
    <mergeCell ref="A36:G36"/>
    <mergeCell ref="A39:G39"/>
    <mergeCell ref="A3:B3"/>
    <mergeCell ref="A4:G4"/>
    <mergeCell ref="A8:G8"/>
    <mergeCell ref="A10:G10"/>
    <mergeCell ref="A14:G14"/>
  </mergeCells>
  <hyperlinks>
    <hyperlink ref="A1" location="Forside!A1" display="Tilbage til forside" xr:uid="{DB19205A-FE88-430E-B9E5-2D54F001D610}"/>
  </hyperlinks>
  <pageMargins left="0.25" right="0.25" top="0.75" bottom="0.75" header="0.3" footer="0.3"/>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Q104"/>
  <sheetViews>
    <sheetView topLeftCell="A63" workbookViewId="0">
      <selection activeCell="B59" sqref="B59:B103"/>
    </sheetView>
  </sheetViews>
  <sheetFormatPr defaultRowHeight="15" x14ac:dyDescent="0.25"/>
  <cols>
    <col min="3" max="3" width="26.28515625" bestFit="1" customWidth="1"/>
    <col min="4" max="4" width="14.85546875" bestFit="1" customWidth="1"/>
    <col min="5" max="5" width="15.85546875" bestFit="1" customWidth="1"/>
    <col min="6" max="6" width="14.85546875" bestFit="1" customWidth="1"/>
    <col min="10" max="10" width="13.28515625" bestFit="1" customWidth="1"/>
    <col min="11" max="11" width="12.140625" bestFit="1" customWidth="1"/>
    <col min="12" max="12" width="7.5703125" bestFit="1" customWidth="1"/>
    <col min="13" max="13" width="13.28515625" bestFit="1" customWidth="1"/>
  </cols>
  <sheetData>
    <row r="3" spans="2:17" x14ac:dyDescent="0.25">
      <c r="B3" s="56" t="s">
        <v>1</v>
      </c>
      <c r="C3" s="58" t="s">
        <v>2</v>
      </c>
      <c r="D3" s="60" t="s">
        <v>3</v>
      </c>
      <c r="E3" s="60"/>
      <c r="F3" s="60" t="s">
        <v>4</v>
      </c>
      <c r="G3" s="60"/>
      <c r="H3" s="61" t="s">
        <v>5</v>
      </c>
      <c r="I3" s="61"/>
      <c r="J3" s="61" t="s">
        <v>6</v>
      </c>
      <c r="K3" s="61"/>
      <c r="L3" s="61"/>
      <c r="M3" s="61"/>
      <c r="N3" s="62" t="s">
        <v>7</v>
      </c>
      <c r="O3" s="54" t="s">
        <v>8</v>
      </c>
    </row>
    <row r="4" spans="2:17" ht="210" x14ac:dyDescent="0.25">
      <c r="B4" s="57"/>
      <c r="C4" s="59"/>
      <c r="D4" s="3" t="s">
        <v>9</v>
      </c>
      <c r="E4" s="3" t="s">
        <v>10</v>
      </c>
      <c r="F4" s="3" t="s">
        <v>11</v>
      </c>
      <c r="G4" s="3" t="s">
        <v>12</v>
      </c>
      <c r="H4" s="3" t="s">
        <v>9</v>
      </c>
      <c r="I4" s="3" t="s">
        <v>10</v>
      </c>
      <c r="J4" s="4" t="s">
        <v>13</v>
      </c>
      <c r="K4" s="4" t="s">
        <v>14</v>
      </c>
      <c r="L4" s="4" t="s">
        <v>15</v>
      </c>
      <c r="M4" s="3" t="s">
        <v>16</v>
      </c>
      <c r="N4" s="63"/>
      <c r="O4" s="55"/>
    </row>
    <row r="5" spans="2:17" x14ac:dyDescent="0.25">
      <c r="B5" s="2"/>
      <c r="C5" s="1"/>
      <c r="D5" s="5" t="s">
        <v>17</v>
      </c>
      <c r="E5" s="5" t="s">
        <v>18</v>
      </c>
      <c r="F5" s="5" t="s">
        <v>19</v>
      </c>
      <c r="G5" s="5" t="s">
        <v>20</v>
      </c>
      <c r="H5" s="5" t="s">
        <v>21</v>
      </c>
      <c r="I5" s="5" t="s">
        <v>22</v>
      </c>
      <c r="J5" s="5" t="s">
        <v>23</v>
      </c>
      <c r="K5" s="5" t="s">
        <v>24</v>
      </c>
      <c r="L5" s="5" t="s">
        <v>25</v>
      </c>
      <c r="M5" s="5" t="s">
        <v>26</v>
      </c>
      <c r="N5" s="6" t="s">
        <v>27</v>
      </c>
      <c r="O5" s="6" t="s">
        <v>28</v>
      </c>
    </row>
    <row r="6" spans="2:17" x14ac:dyDescent="0.25">
      <c r="B6" s="7">
        <v>10</v>
      </c>
      <c r="C6" s="8" t="s">
        <v>114</v>
      </c>
      <c r="D6" s="9">
        <v>0</v>
      </c>
      <c r="E6" s="9">
        <v>230.11321000000001</v>
      </c>
      <c r="F6" s="9">
        <v>0</v>
      </c>
      <c r="G6" s="10" t="s">
        <v>0</v>
      </c>
      <c r="H6" s="10" t="s">
        <v>0</v>
      </c>
      <c r="I6" s="10" t="s">
        <v>0</v>
      </c>
      <c r="J6" s="9">
        <v>5.2712399999999997</v>
      </c>
      <c r="K6" s="9">
        <v>0</v>
      </c>
      <c r="L6" s="10" t="s">
        <v>115</v>
      </c>
      <c r="M6" s="9">
        <v>5.2712399999999997</v>
      </c>
      <c r="N6" s="11">
        <v>1.0000000000000001E-5</v>
      </c>
      <c r="O6" s="12">
        <v>0</v>
      </c>
      <c r="Q6" t="b">
        <f xml:space="preserve"> 0 =D6+E6+F6</f>
        <v>0</v>
      </c>
    </row>
    <row r="7" spans="2:17" x14ac:dyDescent="0.25">
      <c r="B7" s="7">
        <v>11</v>
      </c>
      <c r="C7" t="s">
        <v>29</v>
      </c>
      <c r="D7" s="9">
        <v>0</v>
      </c>
      <c r="E7" s="9">
        <v>54.488399999999999</v>
      </c>
      <c r="F7" s="9">
        <v>0</v>
      </c>
      <c r="G7" s="10" t="s">
        <v>0</v>
      </c>
      <c r="H7" s="10" t="s">
        <v>0</v>
      </c>
      <c r="I7" s="10" t="s">
        <v>0</v>
      </c>
      <c r="J7" s="9">
        <v>1.84134</v>
      </c>
      <c r="K7" s="9">
        <v>0</v>
      </c>
      <c r="L7" s="10" t="s">
        <v>115</v>
      </c>
      <c r="M7" s="9">
        <v>1.84134</v>
      </c>
      <c r="N7" s="11">
        <v>3.0000000000000001E-6</v>
      </c>
      <c r="O7" s="12">
        <v>0</v>
      </c>
      <c r="Q7" t="b">
        <f t="shared" ref="Q7:Q56" si="0" xml:space="preserve"> 0 =D7+E7+F7</f>
        <v>0</v>
      </c>
    </row>
    <row r="8" spans="2:17" x14ac:dyDescent="0.25">
      <c r="B8" s="7">
        <v>12</v>
      </c>
      <c r="C8" t="s">
        <v>30</v>
      </c>
      <c r="D8" s="9">
        <v>0</v>
      </c>
      <c r="E8" s="9">
        <v>50.019840000000002</v>
      </c>
      <c r="F8" s="9">
        <v>0</v>
      </c>
      <c r="G8" s="10" t="s">
        <v>0</v>
      </c>
      <c r="H8" s="10" t="s">
        <v>0</v>
      </c>
      <c r="I8" s="10" t="s">
        <v>0</v>
      </c>
      <c r="J8" s="9">
        <v>1.30674</v>
      </c>
      <c r="K8" s="9">
        <v>0</v>
      </c>
      <c r="L8" s="10" t="s">
        <v>115</v>
      </c>
      <c r="M8" s="9">
        <v>1.30674</v>
      </c>
      <c r="N8" s="11">
        <v>1.9999999999999999E-6</v>
      </c>
      <c r="O8" s="12">
        <v>0</v>
      </c>
      <c r="Q8" t="b">
        <f t="shared" si="0"/>
        <v>0</v>
      </c>
    </row>
    <row r="9" spans="2:17" x14ac:dyDescent="0.25">
      <c r="B9" s="7">
        <v>13</v>
      </c>
      <c r="C9" t="s">
        <v>31</v>
      </c>
      <c r="D9" s="9">
        <v>0</v>
      </c>
      <c r="E9" s="9">
        <v>5387.4283400000004</v>
      </c>
      <c r="F9" s="9">
        <v>0.26712000000000002</v>
      </c>
      <c r="G9" s="10" t="s">
        <v>0</v>
      </c>
      <c r="H9" s="10" t="s">
        <v>0</v>
      </c>
      <c r="I9" s="10" t="s">
        <v>0</v>
      </c>
      <c r="J9" s="9">
        <v>80.448080000000004</v>
      </c>
      <c r="K9" s="9">
        <v>2.137E-2</v>
      </c>
      <c r="L9" s="10" t="s">
        <v>115</v>
      </c>
      <c r="M9" s="9">
        <v>80.469449999999995</v>
      </c>
      <c r="N9" s="11">
        <v>1.4999999999999999E-4</v>
      </c>
      <c r="O9" s="12">
        <v>0</v>
      </c>
      <c r="Q9" t="b">
        <f t="shared" si="0"/>
        <v>0</v>
      </c>
    </row>
    <row r="10" spans="2:17" x14ac:dyDescent="0.25">
      <c r="B10" s="7">
        <v>14</v>
      </c>
      <c r="C10" t="s">
        <v>32</v>
      </c>
      <c r="D10" s="9">
        <v>0</v>
      </c>
      <c r="E10" s="9">
        <v>44.709209999999999</v>
      </c>
      <c r="F10" s="9">
        <v>0</v>
      </c>
      <c r="G10" s="10" t="s">
        <v>0</v>
      </c>
      <c r="H10" s="10" t="s">
        <v>0</v>
      </c>
      <c r="I10" s="10" t="s">
        <v>0</v>
      </c>
      <c r="J10" s="9">
        <v>0.57838999999999996</v>
      </c>
      <c r="K10" s="9">
        <v>0</v>
      </c>
      <c r="L10" s="10" t="s">
        <v>115</v>
      </c>
      <c r="M10" s="9">
        <v>0.57838999999999996</v>
      </c>
      <c r="N10" s="11">
        <v>9.9999999999999995E-7</v>
      </c>
      <c r="O10" s="12">
        <v>0</v>
      </c>
      <c r="Q10" t="b">
        <f t="shared" si="0"/>
        <v>0</v>
      </c>
    </row>
    <row r="11" spans="2:17" x14ac:dyDescent="0.25">
      <c r="B11" s="7">
        <v>15</v>
      </c>
      <c r="C11" t="s">
        <v>123</v>
      </c>
      <c r="D11" s="9">
        <v>0</v>
      </c>
      <c r="E11" s="9">
        <v>94.796419999999998</v>
      </c>
      <c r="F11" s="9">
        <v>0</v>
      </c>
      <c r="G11" s="10" t="s">
        <v>0</v>
      </c>
      <c r="H11" s="10" t="s">
        <v>0</v>
      </c>
      <c r="I11" s="10" t="s">
        <v>0</v>
      </c>
      <c r="J11" s="9">
        <v>0.93630999999999998</v>
      </c>
      <c r="K11" s="9">
        <v>0</v>
      </c>
      <c r="L11" s="10" t="s">
        <v>115</v>
      </c>
      <c r="M11" s="9">
        <v>0.93630999999999998</v>
      </c>
      <c r="N11" s="11">
        <v>1.9999999999999999E-6</v>
      </c>
      <c r="O11" s="12">
        <v>0</v>
      </c>
      <c r="Q11" t="b">
        <f t="shared" si="0"/>
        <v>0</v>
      </c>
    </row>
    <row r="12" spans="2:17" x14ac:dyDescent="0.25">
      <c r="B12" s="7">
        <v>16</v>
      </c>
      <c r="C12" t="s">
        <v>116</v>
      </c>
      <c r="D12" s="9">
        <v>0</v>
      </c>
      <c r="E12" s="9">
        <v>27.907900000000001</v>
      </c>
      <c r="F12" s="9">
        <v>0</v>
      </c>
      <c r="G12" s="10" t="s">
        <v>0</v>
      </c>
      <c r="H12" s="10" t="s">
        <v>0</v>
      </c>
      <c r="I12" s="10" t="s">
        <v>0</v>
      </c>
      <c r="J12" s="9">
        <v>1.4520900000000001</v>
      </c>
      <c r="K12" s="9">
        <v>0</v>
      </c>
      <c r="L12" s="10" t="s">
        <v>115</v>
      </c>
      <c r="M12" s="9">
        <v>1.4520900000000001</v>
      </c>
      <c r="N12" s="11">
        <v>3.0000000000000001E-6</v>
      </c>
      <c r="O12" s="12">
        <v>0</v>
      </c>
      <c r="Q12" t="b">
        <f t="shared" si="0"/>
        <v>0</v>
      </c>
    </row>
    <row r="13" spans="2:17" x14ac:dyDescent="0.25">
      <c r="B13" s="7">
        <v>17</v>
      </c>
      <c r="C13" t="s">
        <v>33</v>
      </c>
      <c r="D13" s="9">
        <v>0</v>
      </c>
      <c r="E13" s="9">
        <v>3.3064200000000001</v>
      </c>
      <c r="F13" s="9">
        <v>0</v>
      </c>
      <c r="G13" s="10" t="s">
        <v>0</v>
      </c>
      <c r="H13" s="10" t="s">
        <v>0</v>
      </c>
      <c r="I13" s="10" t="s">
        <v>0</v>
      </c>
      <c r="J13" s="9">
        <v>0.28425</v>
      </c>
      <c r="K13" s="9">
        <v>0</v>
      </c>
      <c r="L13" s="10" t="s">
        <v>115</v>
      </c>
      <c r="M13" s="9">
        <v>0.28425</v>
      </c>
      <c r="N13" s="11">
        <v>9.9999999999999995E-7</v>
      </c>
      <c r="O13" s="12">
        <v>0</v>
      </c>
      <c r="Q13" t="b">
        <f t="shared" si="0"/>
        <v>0</v>
      </c>
    </row>
    <row r="14" spans="2:17" x14ac:dyDescent="0.25">
      <c r="B14" s="7">
        <v>18</v>
      </c>
      <c r="C14" t="s">
        <v>34</v>
      </c>
      <c r="D14" s="9">
        <v>0</v>
      </c>
      <c r="E14" s="9">
        <v>7448.1373599999997</v>
      </c>
      <c r="F14" s="9">
        <v>0</v>
      </c>
      <c r="G14" s="10" t="s">
        <v>0</v>
      </c>
      <c r="H14" s="10" t="s">
        <v>0</v>
      </c>
      <c r="I14" s="10" t="s">
        <v>0</v>
      </c>
      <c r="J14" s="9">
        <v>109.71577000000001</v>
      </c>
      <c r="K14" s="9">
        <v>0</v>
      </c>
      <c r="L14" s="10" t="s">
        <v>115</v>
      </c>
      <c r="M14" s="9">
        <v>109.71577000000001</v>
      </c>
      <c r="N14" s="11">
        <v>2.05E-4</v>
      </c>
      <c r="O14" s="12">
        <v>0</v>
      </c>
      <c r="Q14" t="b">
        <f t="shared" si="0"/>
        <v>0</v>
      </c>
    </row>
    <row r="15" spans="2:17" x14ac:dyDescent="0.25">
      <c r="B15" s="7">
        <v>19</v>
      </c>
      <c r="C15" t="s">
        <v>35</v>
      </c>
      <c r="D15" s="9">
        <v>0</v>
      </c>
      <c r="E15" s="9">
        <v>0</v>
      </c>
      <c r="F15" s="9">
        <v>34.665979999999998</v>
      </c>
      <c r="G15" s="10" t="s">
        <v>0</v>
      </c>
      <c r="H15" s="10" t="s">
        <v>0</v>
      </c>
      <c r="I15" s="10" t="s">
        <v>0</v>
      </c>
      <c r="J15" s="9">
        <v>0</v>
      </c>
      <c r="K15" s="9">
        <v>2.7732800000000002</v>
      </c>
      <c r="L15" s="10" t="s">
        <v>115</v>
      </c>
      <c r="M15" s="9">
        <v>2.7732800000000002</v>
      </c>
      <c r="N15" s="11">
        <v>5.0000000000000004E-6</v>
      </c>
      <c r="O15" s="12">
        <v>0</v>
      </c>
      <c r="Q15" t="b">
        <f t="shared" si="0"/>
        <v>0</v>
      </c>
    </row>
    <row r="16" spans="2:17" x14ac:dyDescent="0.25">
      <c r="B16" s="7">
        <v>21</v>
      </c>
      <c r="C16" t="s">
        <v>36</v>
      </c>
      <c r="D16" s="9">
        <v>0</v>
      </c>
      <c r="E16" s="9">
        <v>115.55082</v>
      </c>
      <c r="F16" s="9">
        <v>0</v>
      </c>
      <c r="G16" s="10" t="s">
        <v>0</v>
      </c>
      <c r="H16" s="10" t="s">
        <v>0</v>
      </c>
      <c r="I16" s="10" t="s">
        <v>0</v>
      </c>
      <c r="J16" s="9">
        <v>3.3134899999999998</v>
      </c>
      <c r="K16" s="9">
        <v>0</v>
      </c>
      <c r="L16" s="10" t="s">
        <v>115</v>
      </c>
      <c r="M16" s="9">
        <v>3.3134899999999998</v>
      </c>
      <c r="N16" s="11">
        <v>6.0000000000000002E-6</v>
      </c>
      <c r="O16" s="12">
        <v>0</v>
      </c>
      <c r="Q16" t="b">
        <f t="shared" si="0"/>
        <v>0</v>
      </c>
    </row>
    <row r="17" spans="2:17" x14ac:dyDescent="0.25">
      <c r="B17" s="7">
        <v>22</v>
      </c>
      <c r="C17" t="s">
        <v>37</v>
      </c>
      <c r="D17" s="9">
        <v>0</v>
      </c>
      <c r="E17" s="9">
        <v>107.75932</v>
      </c>
      <c r="F17" s="9">
        <v>0</v>
      </c>
      <c r="G17" s="10" t="s">
        <v>0</v>
      </c>
      <c r="H17" s="10" t="s">
        <v>0</v>
      </c>
      <c r="I17" s="10" t="s">
        <v>0</v>
      </c>
      <c r="J17" s="9">
        <v>3.48888</v>
      </c>
      <c r="K17" s="9">
        <v>0</v>
      </c>
      <c r="L17" s="10" t="s">
        <v>115</v>
      </c>
      <c r="M17" s="9">
        <v>3.48888</v>
      </c>
      <c r="N17" s="11">
        <v>6.9999999999999999E-6</v>
      </c>
      <c r="O17" s="12">
        <v>0</v>
      </c>
      <c r="Q17" t="b">
        <f t="shared" si="0"/>
        <v>0</v>
      </c>
    </row>
    <row r="18" spans="2:17" x14ac:dyDescent="0.25">
      <c r="B18" s="7">
        <v>23</v>
      </c>
      <c r="C18" t="s">
        <v>38</v>
      </c>
      <c r="D18" s="9">
        <v>0</v>
      </c>
      <c r="E18" s="9">
        <v>4.4085599999999996</v>
      </c>
      <c r="F18" s="9">
        <v>0</v>
      </c>
      <c r="G18" s="10" t="s">
        <v>0</v>
      </c>
      <c r="H18" s="10" t="s">
        <v>0</v>
      </c>
      <c r="I18" s="10" t="s">
        <v>0</v>
      </c>
      <c r="J18" s="9">
        <v>0.78491</v>
      </c>
      <c r="K18" s="9">
        <v>0</v>
      </c>
      <c r="L18" s="10" t="s">
        <v>115</v>
      </c>
      <c r="M18" s="9">
        <v>0.78491</v>
      </c>
      <c r="N18" s="11">
        <v>9.9999999999999995E-7</v>
      </c>
      <c r="O18" s="12">
        <v>0</v>
      </c>
      <c r="Q18" t="b">
        <f t="shared" si="0"/>
        <v>0</v>
      </c>
    </row>
    <row r="19" spans="2:17" x14ac:dyDescent="0.25">
      <c r="B19" s="7">
        <v>24</v>
      </c>
      <c r="C19" t="s">
        <v>39</v>
      </c>
      <c r="D19" s="9">
        <v>0</v>
      </c>
      <c r="E19" s="9">
        <v>2735.8136599999998</v>
      </c>
      <c r="F19" s="9">
        <v>8.0146099999999993</v>
      </c>
      <c r="G19" s="10" t="s">
        <v>0</v>
      </c>
      <c r="H19" s="10" t="s">
        <v>0</v>
      </c>
      <c r="I19" s="10" t="s">
        <v>0</v>
      </c>
      <c r="J19" s="9">
        <v>47.702359999999999</v>
      </c>
      <c r="K19" s="9">
        <v>0.64117000000000002</v>
      </c>
      <c r="L19" s="10" t="s">
        <v>115</v>
      </c>
      <c r="M19" s="9">
        <v>48.343530000000001</v>
      </c>
      <c r="N19" s="11">
        <v>9.0000000000000006E-5</v>
      </c>
      <c r="O19" s="12">
        <v>0</v>
      </c>
      <c r="Q19" t="b">
        <f t="shared" si="0"/>
        <v>0</v>
      </c>
    </row>
    <row r="20" spans="2:17" x14ac:dyDescent="0.25">
      <c r="B20" s="7">
        <v>25</v>
      </c>
      <c r="C20" t="s">
        <v>40</v>
      </c>
      <c r="D20" s="9">
        <v>0</v>
      </c>
      <c r="E20" s="9">
        <v>124.78369000000001</v>
      </c>
      <c r="F20" s="9">
        <v>0</v>
      </c>
      <c r="G20" s="10" t="s">
        <v>0</v>
      </c>
      <c r="H20" s="10" t="s">
        <v>0</v>
      </c>
      <c r="I20" s="10" t="s">
        <v>0</v>
      </c>
      <c r="J20" s="9">
        <v>2.8379799999999999</v>
      </c>
      <c r="K20" s="9">
        <v>0</v>
      </c>
      <c r="L20" s="10" t="s">
        <v>115</v>
      </c>
      <c r="M20" s="9">
        <v>2.8379799999999999</v>
      </c>
      <c r="N20" s="11">
        <v>5.0000000000000004E-6</v>
      </c>
      <c r="O20" s="12">
        <v>0</v>
      </c>
      <c r="Q20" t="b">
        <f t="shared" si="0"/>
        <v>0</v>
      </c>
    </row>
    <row r="21" spans="2:17" x14ac:dyDescent="0.25">
      <c r="B21" s="7">
        <v>26</v>
      </c>
      <c r="C21" t="s">
        <v>41</v>
      </c>
      <c r="D21" s="9">
        <v>0</v>
      </c>
      <c r="E21" s="9">
        <v>231.43267</v>
      </c>
      <c r="F21" s="9">
        <v>0</v>
      </c>
      <c r="G21" s="10" t="s">
        <v>0</v>
      </c>
      <c r="H21" s="10" t="s">
        <v>0</v>
      </c>
      <c r="I21" s="10" t="s">
        <v>0</v>
      </c>
      <c r="J21" s="9">
        <v>7.2868500000000003</v>
      </c>
      <c r="K21" s="9">
        <v>0</v>
      </c>
      <c r="L21" s="10" t="s">
        <v>115</v>
      </c>
      <c r="M21" s="9">
        <v>7.2868500000000003</v>
      </c>
      <c r="N21" s="11">
        <v>1.4E-5</v>
      </c>
      <c r="O21" s="12">
        <v>0</v>
      </c>
      <c r="Q21" t="b">
        <f t="shared" si="0"/>
        <v>0</v>
      </c>
    </row>
    <row r="22" spans="2:17" x14ac:dyDescent="0.25">
      <c r="B22" s="7">
        <v>27</v>
      </c>
      <c r="C22" t="s">
        <v>42</v>
      </c>
      <c r="D22" s="9">
        <v>0</v>
      </c>
      <c r="E22" s="9">
        <v>3.3064200000000001</v>
      </c>
      <c r="F22" s="9">
        <v>0</v>
      </c>
      <c r="G22" s="10" t="s">
        <v>0</v>
      </c>
      <c r="H22" s="10" t="s">
        <v>0</v>
      </c>
      <c r="I22" s="10" t="s">
        <v>0</v>
      </c>
      <c r="J22" s="9">
        <v>0.28425</v>
      </c>
      <c r="K22" s="9">
        <v>0</v>
      </c>
      <c r="L22" s="10" t="s">
        <v>115</v>
      </c>
      <c r="M22" s="9">
        <v>0.28425</v>
      </c>
      <c r="N22" s="11">
        <v>9.9999999999999995E-7</v>
      </c>
      <c r="O22" s="12">
        <v>0</v>
      </c>
      <c r="Q22" t="b">
        <f t="shared" si="0"/>
        <v>0</v>
      </c>
    </row>
    <row r="23" spans="2:17" x14ac:dyDescent="0.25">
      <c r="B23" s="7">
        <v>28</v>
      </c>
      <c r="C23" t="s">
        <v>43</v>
      </c>
      <c r="D23" s="9">
        <v>1399291.94312</v>
      </c>
      <c r="E23" s="9">
        <v>20387368.095630001</v>
      </c>
      <c r="F23" s="9">
        <v>2281399.4428699999</v>
      </c>
      <c r="G23" s="10" t="s">
        <v>0</v>
      </c>
      <c r="H23" s="10" t="s">
        <v>0</v>
      </c>
      <c r="I23" s="10" t="s">
        <v>0</v>
      </c>
      <c r="J23" s="9">
        <v>399346.20593</v>
      </c>
      <c r="K23" s="9">
        <v>13142.716039999999</v>
      </c>
      <c r="L23" s="10" t="s">
        <v>115</v>
      </c>
      <c r="M23" s="9">
        <v>412488.92197000002</v>
      </c>
      <c r="N23" s="11">
        <v>0.77135299999999996</v>
      </c>
      <c r="O23" s="12">
        <v>0</v>
      </c>
      <c r="Q23" t="b">
        <f t="shared" si="0"/>
        <v>0</v>
      </c>
    </row>
    <row r="24" spans="2:17" x14ac:dyDescent="0.25">
      <c r="B24" s="7">
        <v>29</v>
      </c>
      <c r="C24" t="s">
        <v>44</v>
      </c>
      <c r="D24" s="9">
        <v>0</v>
      </c>
      <c r="E24" s="9">
        <v>966.10386000000005</v>
      </c>
      <c r="F24" s="9">
        <v>0</v>
      </c>
      <c r="G24" s="10" t="s">
        <v>0</v>
      </c>
      <c r="H24" s="10" t="s">
        <v>0</v>
      </c>
      <c r="I24" s="10" t="s">
        <v>0</v>
      </c>
      <c r="J24" s="9">
        <v>21.57808</v>
      </c>
      <c r="K24" s="9">
        <v>0</v>
      </c>
      <c r="L24" s="10" t="s">
        <v>115</v>
      </c>
      <c r="M24" s="9">
        <v>21.57808</v>
      </c>
      <c r="N24" s="11">
        <v>4.0000000000000003E-5</v>
      </c>
      <c r="O24" s="12">
        <v>0</v>
      </c>
      <c r="Q24" t="b">
        <f t="shared" si="0"/>
        <v>0</v>
      </c>
    </row>
    <row r="25" spans="2:17" x14ac:dyDescent="0.25">
      <c r="B25" s="7">
        <v>30</v>
      </c>
      <c r="C25" t="s">
        <v>45</v>
      </c>
      <c r="D25" s="9">
        <v>131.54926</v>
      </c>
      <c r="E25" s="9">
        <v>103.58126</v>
      </c>
      <c r="F25" s="9">
        <v>0</v>
      </c>
      <c r="G25" s="10" t="s">
        <v>0</v>
      </c>
      <c r="H25" s="10" t="s">
        <v>0</v>
      </c>
      <c r="I25" s="10" t="s">
        <v>0</v>
      </c>
      <c r="J25" s="9">
        <v>11.65118</v>
      </c>
      <c r="K25" s="9">
        <v>0</v>
      </c>
      <c r="L25" s="10" t="s">
        <v>115</v>
      </c>
      <c r="M25" s="9">
        <v>11.65118</v>
      </c>
      <c r="N25" s="11">
        <v>2.1999999999999999E-5</v>
      </c>
      <c r="O25" s="12">
        <v>0</v>
      </c>
      <c r="Q25" t="b">
        <f t="shared" si="0"/>
        <v>0</v>
      </c>
    </row>
    <row r="26" spans="2:17" x14ac:dyDescent="0.25">
      <c r="B26" s="7">
        <v>31</v>
      </c>
      <c r="C26" t="s">
        <v>46</v>
      </c>
      <c r="D26" s="9">
        <v>0</v>
      </c>
      <c r="E26" s="9">
        <v>421.25148000000002</v>
      </c>
      <c r="F26" s="9">
        <v>0</v>
      </c>
      <c r="G26" s="10" t="s">
        <v>0</v>
      </c>
      <c r="H26" s="10" t="s">
        <v>0</v>
      </c>
      <c r="I26" s="10" t="s">
        <v>0</v>
      </c>
      <c r="J26" s="9">
        <v>4.5971900000000003</v>
      </c>
      <c r="K26" s="9">
        <v>0</v>
      </c>
      <c r="L26" s="10" t="s">
        <v>115</v>
      </c>
      <c r="M26" s="9">
        <v>4.5971900000000003</v>
      </c>
      <c r="N26" s="11">
        <v>9.0000000000000002E-6</v>
      </c>
      <c r="O26" s="12">
        <v>0</v>
      </c>
      <c r="Q26" t="b">
        <f t="shared" si="0"/>
        <v>0</v>
      </c>
    </row>
    <row r="27" spans="2:17" x14ac:dyDescent="0.25">
      <c r="B27" s="7">
        <v>32</v>
      </c>
      <c r="C27" t="s">
        <v>47</v>
      </c>
      <c r="D27" s="9">
        <v>0</v>
      </c>
      <c r="E27" s="9">
        <v>115.35227999999999</v>
      </c>
      <c r="F27" s="9">
        <v>0</v>
      </c>
      <c r="G27" s="10" t="s">
        <v>0</v>
      </c>
      <c r="H27" s="10" t="s">
        <v>0</v>
      </c>
      <c r="I27" s="10" t="s">
        <v>0</v>
      </c>
      <c r="J27" s="9">
        <v>5.7594000000000003</v>
      </c>
      <c r="K27" s="9">
        <v>0</v>
      </c>
      <c r="L27" s="10" t="s">
        <v>115</v>
      </c>
      <c r="M27" s="9">
        <v>5.7594000000000003</v>
      </c>
      <c r="N27" s="11">
        <v>1.1E-5</v>
      </c>
      <c r="O27" s="12">
        <v>0</v>
      </c>
      <c r="Q27" t="b">
        <f t="shared" si="0"/>
        <v>0</v>
      </c>
    </row>
    <row r="28" spans="2:17" x14ac:dyDescent="0.25">
      <c r="B28" s="7">
        <v>33</v>
      </c>
      <c r="C28" t="s">
        <v>48</v>
      </c>
      <c r="D28" s="9">
        <v>1.4999999999999999E-4</v>
      </c>
      <c r="E28" s="9">
        <v>159.47469000000001</v>
      </c>
      <c r="F28" s="9">
        <v>813.45</v>
      </c>
      <c r="G28" s="10" t="s">
        <v>0</v>
      </c>
      <c r="H28" s="10" t="s">
        <v>0</v>
      </c>
      <c r="I28" s="10" t="s">
        <v>0</v>
      </c>
      <c r="J28" s="9">
        <v>7.69102</v>
      </c>
      <c r="K28" s="9">
        <v>65.075999999999993</v>
      </c>
      <c r="L28" s="10" t="s">
        <v>115</v>
      </c>
      <c r="M28" s="9">
        <v>72.767020000000002</v>
      </c>
      <c r="N28" s="11">
        <v>1.36E-4</v>
      </c>
      <c r="O28" s="12">
        <v>0</v>
      </c>
      <c r="Q28" t="b">
        <f t="shared" si="0"/>
        <v>0</v>
      </c>
    </row>
    <row r="29" spans="2:17" x14ac:dyDescent="0.25">
      <c r="B29" s="7">
        <v>34</v>
      </c>
      <c r="C29" t="s">
        <v>49</v>
      </c>
      <c r="D29" s="9">
        <v>0</v>
      </c>
      <c r="E29" s="9">
        <v>2574.3501299999998</v>
      </c>
      <c r="F29" s="9">
        <v>0</v>
      </c>
      <c r="G29" s="10" t="s">
        <v>0</v>
      </c>
      <c r="H29" s="10" t="s">
        <v>0</v>
      </c>
      <c r="I29" s="10" t="s">
        <v>0</v>
      </c>
      <c r="J29" s="9">
        <v>102.77941</v>
      </c>
      <c r="K29" s="9">
        <v>0</v>
      </c>
      <c r="L29" s="10" t="s">
        <v>115</v>
      </c>
      <c r="M29" s="9">
        <v>102.77941</v>
      </c>
      <c r="N29" s="11">
        <v>1.92E-4</v>
      </c>
      <c r="O29" s="12">
        <v>0</v>
      </c>
      <c r="Q29" t="b">
        <f t="shared" si="0"/>
        <v>0</v>
      </c>
    </row>
    <row r="30" spans="2:17" x14ac:dyDescent="0.25">
      <c r="B30" s="7">
        <v>35</v>
      </c>
      <c r="C30" t="s">
        <v>50</v>
      </c>
      <c r="D30" s="9">
        <v>0</v>
      </c>
      <c r="E30" s="9">
        <v>2475.23236</v>
      </c>
      <c r="F30" s="9">
        <v>1.2840000000000001E-2</v>
      </c>
      <c r="G30" s="10" t="s">
        <v>0</v>
      </c>
      <c r="H30" s="10" t="s">
        <v>0</v>
      </c>
      <c r="I30" s="10" t="s">
        <v>0</v>
      </c>
      <c r="J30" s="9">
        <v>90.277730000000005</v>
      </c>
      <c r="K30" s="9">
        <v>1.0300000000000001E-3</v>
      </c>
      <c r="L30" s="10" t="s">
        <v>115</v>
      </c>
      <c r="M30" s="9">
        <v>90.278760000000005</v>
      </c>
      <c r="N30" s="11">
        <v>1.6899999999999999E-4</v>
      </c>
      <c r="O30" s="12">
        <v>0</v>
      </c>
      <c r="Q30" t="b">
        <f t="shared" si="0"/>
        <v>0</v>
      </c>
    </row>
    <row r="31" spans="2:17" x14ac:dyDescent="0.25">
      <c r="B31" s="7">
        <v>36</v>
      </c>
      <c r="C31" t="s">
        <v>51</v>
      </c>
      <c r="D31" s="9">
        <v>0</v>
      </c>
      <c r="E31" s="9">
        <v>3601.8439400000002</v>
      </c>
      <c r="F31" s="9">
        <v>0</v>
      </c>
      <c r="G31" s="10" t="s">
        <v>0</v>
      </c>
      <c r="H31" s="10" t="s">
        <v>0</v>
      </c>
      <c r="I31" s="10" t="s">
        <v>0</v>
      </c>
      <c r="J31" s="9">
        <v>91.297700000000006</v>
      </c>
      <c r="K31" s="9">
        <v>0</v>
      </c>
      <c r="L31" s="10" t="s">
        <v>115</v>
      </c>
      <c r="M31" s="9">
        <v>91.297700000000006</v>
      </c>
      <c r="N31" s="11">
        <v>1.7100000000000001E-4</v>
      </c>
      <c r="O31" s="12">
        <v>0</v>
      </c>
      <c r="Q31" t="b">
        <f t="shared" si="0"/>
        <v>0</v>
      </c>
    </row>
    <row r="32" spans="2:17" x14ac:dyDescent="0.25">
      <c r="B32" s="7">
        <v>37</v>
      </c>
      <c r="C32" t="s">
        <v>52</v>
      </c>
      <c r="D32" s="9">
        <v>0</v>
      </c>
      <c r="E32" s="9">
        <v>142.67188999999999</v>
      </c>
      <c r="F32" s="9">
        <v>0</v>
      </c>
      <c r="G32" s="10" t="s">
        <v>0</v>
      </c>
      <c r="H32" s="10" t="s">
        <v>0</v>
      </c>
      <c r="I32" s="10" t="s">
        <v>0</v>
      </c>
      <c r="J32" s="9">
        <v>2.8688799999999999</v>
      </c>
      <c r="K32" s="9">
        <v>0</v>
      </c>
      <c r="L32" s="10" t="s">
        <v>115</v>
      </c>
      <c r="M32" s="9">
        <v>2.8688799999999999</v>
      </c>
      <c r="N32" s="11">
        <v>5.0000000000000004E-6</v>
      </c>
      <c r="O32" s="12">
        <v>0</v>
      </c>
      <c r="Q32" t="b">
        <f t="shared" si="0"/>
        <v>0</v>
      </c>
    </row>
    <row r="33" spans="2:17" x14ac:dyDescent="0.25">
      <c r="B33" s="7">
        <v>38</v>
      </c>
      <c r="C33" t="s">
        <v>53</v>
      </c>
      <c r="D33" s="9">
        <v>0</v>
      </c>
      <c r="E33" s="9">
        <v>80.197209999999998</v>
      </c>
      <c r="F33" s="9">
        <v>0</v>
      </c>
      <c r="G33" s="10" t="s">
        <v>0</v>
      </c>
      <c r="H33" s="10" t="s">
        <v>0</v>
      </c>
      <c r="I33" s="10" t="s">
        <v>0</v>
      </c>
      <c r="J33" s="9">
        <v>6.1738</v>
      </c>
      <c r="K33" s="9">
        <v>0</v>
      </c>
      <c r="L33" s="10" t="s">
        <v>115</v>
      </c>
      <c r="M33" s="9">
        <v>6.1738</v>
      </c>
      <c r="N33" s="11">
        <v>1.2E-5</v>
      </c>
      <c r="O33" s="12">
        <v>0</v>
      </c>
      <c r="Q33" t="b">
        <f t="shared" si="0"/>
        <v>0</v>
      </c>
    </row>
    <row r="34" spans="2:17" x14ac:dyDescent="0.25">
      <c r="B34" s="7">
        <v>39</v>
      </c>
      <c r="C34" t="s">
        <v>54</v>
      </c>
      <c r="D34" s="9">
        <v>0</v>
      </c>
      <c r="E34" s="9">
        <v>8069.9291199999998</v>
      </c>
      <c r="F34" s="9">
        <v>0</v>
      </c>
      <c r="G34" s="10" t="s">
        <v>0</v>
      </c>
      <c r="H34" s="10" t="s">
        <v>0</v>
      </c>
      <c r="I34" s="10" t="s">
        <v>0</v>
      </c>
      <c r="J34" s="9">
        <v>133.52594999999999</v>
      </c>
      <c r="K34" s="9">
        <v>0</v>
      </c>
      <c r="L34" s="10" t="s">
        <v>115</v>
      </c>
      <c r="M34" s="9">
        <v>133.52594999999999</v>
      </c>
      <c r="N34" s="11">
        <v>2.5000000000000001E-4</v>
      </c>
      <c r="O34" s="12">
        <v>0</v>
      </c>
      <c r="Q34" t="b">
        <f t="shared" si="0"/>
        <v>0</v>
      </c>
    </row>
    <row r="35" spans="2:17" x14ac:dyDescent="0.25">
      <c r="B35" s="7">
        <v>40</v>
      </c>
      <c r="C35" t="s">
        <v>55</v>
      </c>
      <c r="D35" s="9">
        <v>0</v>
      </c>
      <c r="E35" s="9">
        <v>43.406999999999996</v>
      </c>
      <c r="F35" s="9">
        <v>0</v>
      </c>
      <c r="G35" s="10" t="s">
        <v>0</v>
      </c>
      <c r="H35" s="10" t="s">
        <v>0</v>
      </c>
      <c r="I35" s="10" t="s">
        <v>0</v>
      </c>
      <c r="J35" s="9">
        <v>1.30166</v>
      </c>
      <c r="K35" s="9">
        <v>0</v>
      </c>
      <c r="L35" s="10" t="s">
        <v>115</v>
      </c>
      <c r="M35" s="9">
        <v>1.30166</v>
      </c>
      <c r="N35" s="11">
        <v>1.9999999999999999E-6</v>
      </c>
      <c r="O35" s="12">
        <v>0</v>
      </c>
      <c r="Q35" t="b">
        <f t="shared" si="0"/>
        <v>0</v>
      </c>
    </row>
    <row r="36" spans="2:17" x14ac:dyDescent="0.25">
      <c r="B36" s="7">
        <v>41</v>
      </c>
      <c r="C36" t="s">
        <v>56</v>
      </c>
      <c r="D36" s="9">
        <v>0</v>
      </c>
      <c r="E36" s="9">
        <v>5054.8154000000004</v>
      </c>
      <c r="F36" s="9">
        <v>0</v>
      </c>
      <c r="G36" s="10" t="s">
        <v>0</v>
      </c>
      <c r="H36" s="10" t="s">
        <v>0</v>
      </c>
      <c r="I36" s="10" t="s">
        <v>0</v>
      </c>
      <c r="J36" s="9">
        <v>88.257949999999994</v>
      </c>
      <c r="K36" s="9">
        <v>0</v>
      </c>
      <c r="L36" s="10" t="s">
        <v>115</v>
      </c>
      <c r="M36" s="9">
        <v>88.257949999999994</v>
      </c>
      <c r="N36" s="11">
        <v>1.65E-4</v>
      </c>
      <c r="O36" s="12">
        <v>0</v>
      </c>
      <c r="Q36" t="b">
        <f t="shared" si="0"/>
        <v>0</v>
      </c>
    </row>
    <row r="37" spans="2:17" x14ac:dyDescent="0.25">
      <c r="B37" s="7">
        <v>42</v>
      </c>
      <c r="C37" t="s">
        <v>57</v>
      </c>
      <c r="D37" s="9">
        <v>0</v>
      </c>
      <c r="E37" s="9">
        <v>6.6128400000000003</v>
      </c>
      <c r="F37" s="9">
        <v>0</v>
      </c>
      <c r="G37" s="10" t="s">
        <v>0</v>
      </c>
      <c r="H37" s="10" t="s">
        <v>0</v>
      </c>
      <c r="I37" s="10" t="s">
        <v>0</v>
      </c>
      <c r="J37" s="9">
        <v>0.56849000000000005</v>
      </c>
      <c r="K37" s="9">
        <v>0</v>
      </c>
      <c r="L37" s="10" t="s">
        <v>115</v>
      </c>
      <c r="M37" s="9">
        <v>0.56849000000000005</v>
      </c>
      <c r="N37" s="11">
        <v>9.9999999999999995E-7</v>
      </c>
      <c r="O37" s="12">
        <v>1.8800000000000001E-2</v>
      </c>
      <c r="Q37" t="b">
        <f t="shared" si="0"/>
        <v>0</v>
      </c>
    </row>
    <row r="38" spans="2:17" x14ac:dyDescent="0.25">
      <c r="B38" s="7">
        <v>43</v>
      </c>
      <c r="C38" t="s">
        <v>58</v>
      </c>
      <c r="D38" s="9">
        <v>0</v>
      </c>
      <c r="E38" s="9">
        <v>735.91061999999999</v>
      </c>
      <c r="F38" s="9">
        <v>0</v>
      </c>
      <c r="G38" s="10" t="s">
        <v>0</v>
      </c>
      <c r="H38" s="10" t="s">
        <v>0</v>
      </c>
      <c r="I38" s="10" t="s">
        <v>0</v>
      </c>
      <c r="J38" s="9">
        <v>12.346410000000001</v>
      </c>
      <c r="K38" s="9">
        <v>0</v>
      </c>
      <c r="L38" s="10" t="s">
        <v>115</v>
      </c>
      <c r="M38" s="9">
        <v>12.346410000000001</v>
      </c>
      <c r="N38" s="11">
        <v>2.3E-5</v>
      </c>
      <c r="O38" s="12">
        <v>0</v>
      </c>
      <c r="Q38" t="b">
        <f t="shared" si="0"/>
        <v>0</v>
      </c>
    </row>
    <row r="39" spans="2:17" x14ac:dyDescent="0.25">
      <c r="B39" s="7">
        <v>44</v>
      </c>
      <c r="C39" t="s">
        <v>59</v>
      </c>
      <c r="D39" s="9">
        <v>0</v>
      </c>
      <c r="E39" s="9">
        <v>5.5171999999999999</v>
      </c>
      <c r="F39" s="9">
        <v>0</v>
      </c>
      <c r="G39" s="10" t="s">
        <v>0</v>
      </c>
      <c r="H39" s="10" t="s">
        <v>0</v>
      </c>
      <c r="I39" s="10" t="s">
        <v>0</v>
      </c>
      <c r="J39" s="9">
        <v>1.8720000000000001E-2</v>
      </c>
      <c r="K39" s="9">
        <v>0</v>
      </c>
      <c r="L39" s="10" t="s">
        <v>115</v>
      </c>
      <c r="M39" s="9">
        <v>1.8720000000000001E-2</v>
      </c>
      <c r="N39" s="11">
        <v>0</v>
      </c>
      <c r="O39" s="12">
        <v>0</v>
      </c>
      <c r="Q39" t="b">
        <f t="shared" si="0"/>
        <v>0</v>
      </c>
    </row>
    <row r="40" spans="2:17" x14ac:dyDescent="0.25">
      <c r="B40" s="7">
        <v>45</v>
      </c>
      <c r="C40" t="s">
        <v>124</v>
      </c>
      <c r="D40" s="9">
        <v>0</v>
      </c>
      <c r="E40" s="9">
        <v>89.352189999999993</v>
      </c>
      <c r="F40" s="9">
        <v>0</v>
      </c>
      <c r="G40" s="10" t="s">
        <v>0</v>
      </c>
      <c r="H40" s="10" t="s">
        <v>0</v>
      </c>
      <c r="I40" s="10" t="s">
        <v>0</v>
      </c>
      <c r="J40" s="9">
        <v>11.433299999999999</v>
      </c>
      <c r="K40" s="9">
        <v>0</v>
      </c>
      <c r="L40" s="10" t="s">
        <v>115</v>
      </c>
      <c r="M40" s="9">
        <v>11.433299999999999</v>
      </c>
      <c r="N40" s="11">
        <v>2.0999999999999999E-5</v>
      </c>
      <c r="O40" s="12">
        <v>0</v>
      </c>
      <c r="Q40" t="b">
        <f t="shared" si="0"/>
        <v>0</v>
      </c>
    </row>
    <row r="41" spans="2:17" x14ac:dyDescent="0.25">
      <c r="B41" s="7">
        <v>46</v>
      </c>
      <c r="C41" t="s">
        <v>60</v>
      </c>
      <c r="D41" s="9">
        <v>0</v>
      </c>
      <c r="E41" s="9">
        <v>19.838519999999999</v>
      </c>
      <c r="F41" s="9">
        <v>0</v>
      </c>
      <c r="G41" s="10" t="s">
        <v>0</v>
      </c>
      <c r="H41" s="10" t="s">
        <v>0</v>
      </c>
      <c r="I41" s="10" t="s">
        <v>0</v>
      </c>
      <c r="J41" s="9">
        <v>1.70547</v>
      </c>
      <c r="K41" s="9">
        <v>0</v>
      </c>
      <c r="L41" s="10" t="s">
        <v>115</v>
      </c>
      <c r="M41" s="9">
        <v>1.70547</v>
      </c>
      <c r="N41" s="11">
        <v>3.0000000000000001E-6</v>
      </c>
      <c r="O41" s="12">
        <v>0</v>
      </c>
      <c r="Q41" t="b">
        <f t="shared" si="0"/>
        <v>0</v>
      </c>
    </row>
    <row r="42" spans="2:17" x14ac:dyDescent="0.25">
      <c r="B42" s="7">
        <v>47</v>
      </c>
      <c r="C42" t="s">
        <v>61</v>
      </c>
      <c r="D42" s="9">
        <v>0</v>
      </c>
      <c r="E42" s="9">
        <v>1072.01748</v>
      </c>
      <c r="F42" s="9">
        <v>0</v>
      </c>
      <c r="G42" s="10" t="s">
        <v>0</v>
      </c>
      <c r="H42" s="10" t="s">
        <v>0</v>
      </c>
      <c r="I42" s="10" t="s">
        <v>0</v>
      </c>
      <c r="J42" s="9">
        <v>30.817969999999999</v>
      </c>
      <c r="K42" s="9">
        <v>0</v>
      </c>
      <c r="L42" s="10" t="s">
        <v>115</v>
      </c>
      <c r="M42" s="9">
        <v>30.817969999999999</v>
      </c>
      <c r="N42" s="11">
        <v>5.8E-5</v>
      </c>
      <c r="O42" s="12">
        <v>0</v>
      </c>
      <c r="Q42" t="b">
        <f t="shared" si="0"/>
        <v>0</v>
      </c>
    </row>
    <row r="43" spans="2:17" x14ac:dyDescent="0.25">
      <c r="B43" s="7">
        <v>48</v>
      </c>
      <c r="C43" t="s">
        <v>62</v>
      </c>
      <c r="D43" s="9">
        <v>0</v>
      </c>
      <c r="E43" s="9">
        <v>3095.9833899999999</v>
      </c>
      <c r="F43" s="9">
        <v>0</v>
      </c>
      <c r="G43" s="10" t="s">
        <v>0</v>
      </c>
      <c r="H43" s="10" t="s">
        <v>0</v>
      </c>
      <c r="I43" s="10" t="s">
        <v>0</v>
      </c>
      <c r="J43" s="9">
        <v>64.15822</v>
      </c>
      <c r="K43" s="9">
        <v>0</v>
      </c>
      <c r="L43" s="10" t="s">
        <v>115</v>
      </c>
      <c r="M43" s="9">
        <v>64.15822</v>
      </c>
      <c r="N43" s="11">
        <v>1.2E-4</v>
      </c>
      <c r="O43" s="12">
        <v>1.2500000000000001E-2</v>
      </c>
      <c r="Q43" t="b">
        <f t="shared" si="0"/>
        <v>0</v>
      </c>
    </row>
    <row r="44" spans="2:17" x14ac:dyDescent="0.25">
      <c r="B44" s="7">
        <v>49</v>
      </c>
      <c r="C44" t="s">
        <v>63</v>
      </c>
      <c r="D44" s="9">
        <v>0</v>
      </c>
      <c r="E44" s="9">
        <v>647.61122</v>
      </c>
      <c r="F44" s="9">
        <v>21.11064</v>
      </c>
      <c r="G44" s="10" t="s">
        <v>0</v>
      </c>
      <c r="H44" s="10" t="s">
        <v>0</v>
      </c>
      <c r="I44" s="10" t="s">
        <v>0</v>
      </c>
      <c r="J44" s="9">
        <v>52.44126</v>
      </c>
      <c r="K44" s="9">
        <v>1.68885</v>
      </c>
      <c r="L44" s="10" t="s">
        <v>115</v>
      </c>
      <c r="M44" s="9">
        <v>54.130110000000002</v>
      </c>
      <c r="N44" s="11">
        <v>1.01E-4</v>
      </c>
      <c r="O44" s="12">
        <v>0</v>
      </c>
      <c r="Q44" t="b">
        <f t="shared" si="0"/>
        <v>0</v>
      </c>
    </row>
    <row r="45" spans="2:17" x14ac:dyDescent="0.25">
      <c r="B45" s="7">
        <v>50</v>
      </c>
      <c r="C45" t="s">
        <v>64</v>
      </c>
      <c r="D45" s="9">
        <v>0</v>
      </c>
      <c r="E45" s="9">
        <v>866.80056999999999</v>
      </c>
      <c r="F45" s="9">
        <v>3.6269999999999997E-2</v>
      </c>
      <c r="G45" s="10" t="s">
        <v>0</v>
      </c>
      <c r="H45" s="10" t="s">
        <v>0</v>
      </c>
      <c r="I45" s="10" t="s">
        <v>0</v>
      </c>
      <c r="J45" s="9">
        <v>9.2369299999999992</v>
      </c>
      <c r="K45" s="9">
        <v>2.8999999999999998E-3</v>
      </c>
      <c r="L45" s="10" t="s">
        <v>115</v>
      </c>
      <c r="M45" s="9">
        <v>9.2398299999999995</v>
      </c>
      <c r="N45" s="11">
        <v>1.7E-5</v>
      </c>
      <c r="O45" s="12">
        <v>0</v>
      </c>
      <c r="Q45" t="b">
        <f t="shared" si="0"/>
        <v>0</v>
      </c>
    </row>
    <row r="46" spans="2:17" x14ac:dyDescent="0.25">
      <c r="B46" s="7">
        <v>51</v>
      </c>
      <c r="C46" t="s">
        <v>65</v>
      </c>
      <c r="D46" s="9">
        <v>0</v>
      </c>
      <c r="E46" s="9">
        <v>206.36246</v>
      </c>
      <c r="F46" s="9">
        <v>0</v>
      </c>
      <c r="G46" s="10" t="s">
        <v>0</v>
      </c>
      <c r="H46" s="10" t="s">
        <v>0</v>
      </c>
      <c r="I46" s="10" t="s">
        <v>0</v>
      </c>
      <c r="J46" s="9">
        <v>6.6636100000000003</v>
      </c>
      <c r="K46" s="9">
        <v>0</v>
      </c>
      <c r="L46" s="10" t="s">
        <v>115</v>
      </c>
      <c r="M46" s="9">
        <v>6.6636100000000003</v>
      </c>
      <c r="N46" s="11">
        <v>1.2E-5</v>
      </c>
      <c r="O46" s="12">
        <v>0</v>
      </c>
      <c r="Q46" t="b">
        <f t="shared" si="0"/>
        <v>0</v>
      </c>
    </row>
    <row r="47" spans="2:17" x14ac:dyDescent="0.25">
      <c r="B47" s="7">
        <v>52</v>
      </c>
      <c r="C47" t="s">
        <v>125</v>
      </c>
      <c r="D47" s="9">
        <v>0</v>
      </c>
      <c r="E47" s="9">
        <v>0</v>
      </c>
      <c r="F47" s="9">
        <v>5.4761699999999998</v>
      </c>
      <c r="G47" s="10" t="s">
        <v>0</v>
      </c>
      <c r="H47" s="10" t="s">
        <v>0</v>
      </c>
      <c r="I47" s="10" t="s">
        <v>0</v>
      </c>
      <c r="J47" s="9">
        <v>0</v>
      </c>
      <c r="K47" s="9">
        <v>0.43808999999999998</v>
      </c>
      <c r="L47" s="10" t="s">
        <v>115</v>
      </c>
      <c r="M47" s="9">
        <v>0.43808999999999998</v>
      </c>
      <c r="N47" s="11">
        <v>9.9999999999999995E-7</v>
      </c>
      <c r="O47" s="12">
        <v>0</v>
      </c>
      <c r="Q47" t="b">
        <f t="shared" si="0"/>
        <v>0</v>
      </c>
    </row>
    <row r="48" spans="2:17" x14ac:dyDescent="0.25">
      <c r="B48" s="7">
        <v>53</v>
      </c>
      <c r="C48" t="s">
        <v>66</v>
      </c>
      <c r="D48" s="9">
        <v>0</v>
      </c>
      <c r="E48" s="9">
        <v>2.2042799999999998</v>
      </c>
      <c r="F48" s="9">
        <v>0</v>
      </c>
      <c r="G48" s="10" t="s">
        <v>0</v>
      </c>
      <c r="H48" s="10" t="s">
        <v>0</v>
      </c>
      <c r="I48" s="10" t="s">
        <v>0</v>
      </c>
      <c r="J48" s="9">
        <v>0.22513</v>
      </c>
      <c r="K48" s="9">
        <v>0</v>
      </c>
      <c r="L48" s="10" t="s">
        <v>115</v>
      </c>
      <c r="M48" s="9">
        <v>0.22513</v>
      </c>
      <c r="N48" s="11">
        <v>0</v>
      </c>
      <c r="O48" s="12">
        <v>0</v>
      </c>
      <c r="Q48" t="b">
        <f t="shared" si="0"/>
        <v>0</v>
      </c>
    </row>
    <row r="49" spans="2:17" x14ac:dyDescent="0.25">
      <c r="B49" s="7">
        <v>54</v>
      </c>
      <c r="C49" t="s">
        <v>67</v>
      </c>
      <c r="D49" s="9">
        <v>0</v>
      </c>
      <c r="E49" s="9">
        <v>31.623889999999999</v>
      </c>
      <c r="F49" s="9">
        <v>0</v>
      </c>
      <c r="G49" s="10" t="s">
        <v>0</v>
      </c>
      <c r="H49" s="10" t="s">
        <v>0</v>
      </c>
      <c r="I49" s="10" t="s">
        <v>0</v>
      </c>
      <c r="J49" s="9">
        <v>0.96916999999999998</v>
      </c>
      <c r="K49" s="9">
        <v>0</v>
      </c>
      <c r="L49" s="10" t="s">
        <v>115</v>
      </c>
      <c r="M49" s="9">
        <v>0.96916999999999998</v>
      </c>
      <c r="N49" s="11">
        <v>1.9999999999999999E-6</v>
      </c>
      <c r="O49" s="12">
        <v>0</v>
      </c>
      <c r="Q49" t="b">
        <f t="shared" si="0"/>
        <v>0</v>
      </c>
    </row>
    <row r="50" spans="2:17" x14ac:dyDescent="0.25">
      <c r="B50" s="7">
        <v>55</v>
      </c>
      <c r="C50" t="s">
        <v>68</v>
      </c>
      <c r="D50" s="9">
        <v>0</v>
      </c>
      <c r="E50" s="9">
        <v>685.97448999999995</v>
      </c>
      <c r="F50" s="9">
        <v>0</v>
      </c>
      <c r="G50" s="10" t="s">
        <v>0</v>
      </c>
      <c r="H50" s="10" t="s">
        <v>0</v>
      </c>
      <c r="I50" s="10" t="s">
        <v>0</v>
      </c>
      <c r="J50" s="9">
        <v>20.25573</v>
      </c>
      <c r="K50" s="9">
        <v>0</v>
      </c>
      <c r="L50" s="10" t="s">
        <v>115</v>
      </c>
      <c r="M50" s="9">
        <v>20.25573</v>
      </c>
      <c r="N50" s="11">
        <v>3.8000000000000002E-5</v>
      </c>
      <c r="O50" s="12">
        <v>0</v>
      </c>
      <c r="Q50" t="b">
        <f t="shared" si="0"/>
        <v>0</v>
      </c>
    </row>
    <row r="51" spans="2:17" x14ac:dyDescent="0.25">
      <c r="B51" s="7">
        <v>56</v>
      </c>
      <c r="C51" t="s">
        <v>69</v>
      </c>
      <c r="D51" s="9">
        <v>0</v>
      </c>
      <c r="E51" s="9">
        <v>119.8292</v>
      </c>
      <c r="F51" s="9">
        <v>0</v>
      </c>
      <c r="G51" s="10" t="s">
        <v>0</v>
      </c>
      <c r="H51" s="10" t="s">
        <v>0</v>
      </c>
      <c r="I51" s="10" t="s">
        <v>0</v>
      </c>
      <c r="J51" s="9">
        <v>2.5204</v>
      </c>
      <c r="K51" s="9">
        <v>0</v>
      </c>
      <c r="L51" s="10" t="s">
        <v>115</v>
      </c>
      <c r="M51" s="9">
        <v>2.5204</v>
      </c>
      <c r="N51" s="11">
        <v>5.0000000000000004E-6</v>
      </c>
      <c r="O51" s="12">
        <v>0</v>
      </c>
      <c r="Q51" t="b">
        <f t="shared" si="0"/>
        <v>0</v>
      </c>
    </row>
    <row r="52" spans="2:17" x14ac:dyDescent="0.25">
      <c r="B52" s="7">
        <v>57</v>
      </c>
      <c r="C52" t="s">
        <v>70</v>
      </c>
      <c r="D52" s="9">
        <v>0</v>
      </c>
      <c r="E52" s="9">
        <v>213.66119</v>
      </c>
      <c r="F52" s="9">
        <v>0</v>
      </c>
      <c r="G52" s="10" t="s">
        <v>0</v>
      </c>
      <c r="H52" s="10" t="s">
        <v>0</v>
      </c>
      <c r="I52" s="10" t="s">
        <v>0</v>
      </c>
      <c r="J52" s="9">
        <v>2.3329499999999999</v>
      </c>
      <c r="K52" s="9">
        <v>0</v>
      </c>
      <c r="L52" s="10" t="s">
        <v>115</v>
      </c>
      <c r="M52" s="9">
        <v>2.3329499999999999</v>
      </c>
      <c r="N52" s="11">
        <v>3.9999999999999998E-6</v>
      </c>
      <c r="O52" s="12">
        <v>0</v>
      </c>
      <c r="Q52" t="b">
        <f t="shared" si="0"/>
        <v>0</v>
      </c>
    </row>
    <row r="53" spans="2:17" x14ac:dyDescent="0.25">
      <c r="B53" s="7">
        <v>58</v>
      </c>
      <c r="C53" t="s">
        <v>71</v>
      </c>
      <c r="D53" s="9">
        <v>0</v>
      </c>
      <c r="E53" s="9">
        <v>2157.7071799999999</v>
      </c>
      <c r="F53" s="9">
        <v>0</v>
      </c>
      <c r="G53" s="10" t="s">
        <v>0</v>
      </c>
      <c r="H53" s="10" t="s">
        <v>0</v>
      </c>
      <c r="I53" s="10" t="s">
        <v>0</v>
      </c>
      <c r="J53" s="9">
        <v>29.695830000000001</v>
      </c>
      <c r="K53" s="9">
        <v>0</v>
      </c>
      <c r="L53" s="10" t="s">
        <v>115</v>
      </c>
      <c r="M53" s="9">
        <v>29.695830000000001</v>
      </c>
      <c r="N53" s="11">
        <v>5.5999999999999999E-5</v>
      </c>
      <c r="O53" s="12">
        <v>0</v>
      </c>
      <c r="Q53" t="b">
        <f t="shared" si="0"/>
        <v>0</v>
      </c>
    </row>
    <row r="54" spans="2:17" x14ac:dyDescent="0.25">
      <c r="B54" s="7">
        <v>59</v>
      </c>
      <c r="C54" t="s">
        <v>72</v>
      </c>
      <c r="D54" s="9">
        <v>0</v>
      </c>
      <c r="E54" s="9">
        <v>74.419150000000002</v>
      </c>
      <c r="F54" s="9">
        <v>0</v>
      </c>
      <c r="G54" s="10" t="s">
        <v>0</v>
      </c>
      <c r="H54" s="10" t="s">
        <v>0</v>
      </c>
      <c r="I54" s="10" t="s">
        <v>0</v>
      </c>
      <c r="J54" s="9">
        <v>16.351330000000001</v>
      </c>
      <c r="K54" s="9">
        <v>0</v>
      </c>
      <c r="L54" s="10" t="s">
        <v>115</v>
      </c>
      <c r="M54" s="9">
        <v>16.351330000000001</v>
      </c>
      <c r="N54" s="11">
        <v>3.1000000000000001E-5</v>
      </c>
      <c r="O54" s="12">
        <v>5.0000000000000001E-3</v>
      </c>
      <c r="Q54" t="b">
        <f t="shared" si="0"/>
        <v>0</v>
      </c>
    </row>
    <row r="55" spans="2:17" x14ac:dyDescent="0.25">
      <c r="B55" s="7">
        <v>60</v>
      </c>
      <c r="C55" t="s">
        <v>117</v>
      </c>
      <c r="D55" s="9">
        <v>0</v>
      </c>
      <c r="E55" s="9">
        <v>1707.9688799999999</v>
      </c>
      <c r="F55" s="9">
        <v>7.3986999999999998</v>
      </c>
      <c r="G55" s="10" t="s">
        <v>0</v>
      </c>
      <c r="H55" s="10" t="s">
        <v>0</v>
      </c>
      <c r="I55" s="10" t="s">
        <v>0</v>
      </c>
      <c r="J55" s="9">
        <v>60.375819999999997</v>
      </c>
      <c r="K55" s="9">
        <v>0.59189999999999998</v>
      </c>
      <c r="L55" s="10" t="s">
        <v>115</v>
      </c>
      <c r="M55" s="9">
        <v>60.967709999999997</v>
      </c>
      <c r="N55" s="11">
        <v>1.1400000000000001E-4</v>
      </c>
      <c r="O55" s="12">
        <v>0</v>
      </c>
      <c r="Q55" t="b">
        <f t="shared" si="0"/>
        <v>0</v>
      </c>
    </row>
    <row r="56" spans="2:17" x14ac:dyDescent="0.25">
      <c r="B56" s="7">
        <v>61</v>
      </c>
      <c r="C56" t="s">
        <v>73</v>
      </c>
      <c r="D56" s="9">
        <v>0</v>
      </c>
      <c r="E56" s="9">
        <v>1826.48811</v>
      </c>
      <c r="F56" s="9">
        <v>0</v>
      </c>
      <c r="G56" s="10" t="s">
        <v>0</v>
      </c>
      <c r="H56" s="10" t="s">
        <v>0</v>
      </c>
      <c r="I56" s="10" t="s">
        <v>0</v>
      </c>
      <c r="J56" s="9">
        <v>24.39818</v>
      </c>
      <c r="K56" s="9">
        <v>0</v>
      </c>
      <c r="L56" s="10" t="s">
        <v>115</v>
      </c>
      <c r="M56" s="9">
        <v>24.39818</v>
      </c>
      <c r="N56" s="11">
        <v>4.6E-5</v>
      </c>
      <c r="O56" s="12">
        <v>0</v>
      </c>
      <c r="Q56" t="b">
        <f t="shared" si="0"/>
        <v>0</v>
      </c>
    </row>
    <row r="57" spans="2:17" x14ac:dyDescent="0.25">
      <c r="B57" s="7">
        <v>62</v>
      </c>
      <c r="C57" t="s">
        <v>118</v>
      </c>
      <c r="D57" s="9">
        <v>0</v>
      </c>
      <c r="E57" s="9">
        <v>36.830820000000003</v>
      </c>
      <c r="F57" s="9">
        <v>0</v>
      </c>
      <c r="G57" s="10" t="s">
        <v>0</v>
      </c>
      <c r="H57" s="10" t="s">
        <v>0</v>
      </c>
      <c r="I57" s="10" t="s">
        <v>0</v>
      </c>
      <c r="J57" s="9">
        <v>3.0836100000000002</v>
      </c>
      <c r="K57" s="9">
        <v>0</v>
      </c>
      <c r="L57" s="10" t="s">
        <v>115</v>
      </c>
      <c r="M57" s="9">
        <v>3.0836100000000002</v>
      </c>
      <c r="N57" s="11">
        <v>6.0000000000000002E-6</v>
      </c>
      <c r="O57" s="12">
        <v>0</v>
      </c>
      <c r="Q57" t="b">
        <f t="shared" ref="Q57:Q104" si="1" xml:space="preserve"> 0 =D57+E57+F57</f>
        <v>0</v>
      </c>
    </row>
    <row r="58" spans="2:17" x14ac:dyDescent="0.25">
      <c r="B58" s="7">
        <v>63</v>
      </c>
      <c r="C58" t="s">
        <v>74</v>
      </c>
      <c r="D58" s="9">
        <v>0</v>
      </c>
      <c r="E58" s="9">
        <v>79.817880000000002</v>
      </c>
      <c r="F58" s="9">
        <v>0</v>
      </c>
      <c r="G58" s="10" t="s">
        <v>0</v>
      </c>
      <c r="H58" s="10" t="s">
        <v>0</v>
      </c>
      <c r="I58" s="10" t="s">
        <v>0</v>
      </c>
      <c r="J58" s="9">
        <v>3.94895</v>
      </c>
      <c r="K58" s="9">
        <v>0</v>
      </c>
      <c r="L58" s="10" t="s">
        <v>115</v>
      </c>
      <c r="M58" s="9">
        <v>3.94895</v>
      </c>
      <c r="N58" s="11">
        <v>6.9999999999999999E-6</v>
      </c>
      <c r="O58" s="12">
        <v>0</v>
      </c>
      <c r="Q58" t="b">
        <f t="shared" si="1"/>
        <v>0</v>
      </c>
    </row>
    <row r="59" spans="2:17" x14ac:dyDescent="0.25">
      <c r="B59" s="7">
        <v>64</v>
      </c>
      <c r="C59" t="s">
        <v>75</v>
      </c>
      <c r="D59" s="9">
        <v>119.82384999999999</v>
      </c>
      <c r="E59" s="9">
        <v>234.18003999999999</v>
      </c>
      <c r="F59" s="9">
        <v>0</v>
      </c>
      <c r="G59" s="10" t="s">
        <v>0</v>
      </c>
      <c r="H59" s="10" t="s">
        <v>0</v>
      </c>
      <c r="I59" s="10" t="s">
        <v>0</v>
      </c>
      <c r="J59" s="9">
        <v>13.34564</v>
      </c>
      <c r="K59" s="9">
        <v>0</v>
      </c>
      <c r="L59" s="10" t="s">
        <v>115</v>
      </c>
      <c r="M59" s="9">
        <v>13.34564</v>
      </c>
      <c r="N59" s="11">
        <v>2.5000000000000001E-5</v>
      </c>
      <c r="O59" s="12">
        <v>0</v>
      </c>
      <c r="Q59" t="b">
        <f t="shared" si="1"/>
        <v>0</v>
      </c>
    </row>
    <row r="60" spans="2:17" x14ac:dyDescent="0.25">
      <c r="B60" s="7">
        <v>65</v>
      </c>
      <c r="C60" t="s">
        <v>76</v>
      </c>
      <c r="D60" s="9">
        <v>0</v>
      </c>
      <c r="E60" s="9">
        <v>9.8824699999999996</v>
      </c>
      <c r="F60" s="9">
        <v>0</v>
      </c>
      <c r="G60" s="10" t="s">
        <v>0</v>
      </c>
      <c r="H60" s="10" t="s">
        <v>0</v>
      </c>
      <c r="I60" s="10" t="s">
        <v>0</v>
      </c>
      <c r="J60" s="9">
        <v>1.34382</v>
      </c>
      <c r="K60" s="9">
        <v>0</v>
      </c>
      <c r="L60" s="10" t="s">
        <v>115</v>
      </c>
      <c r="M60" s="9">
        <v>1.34382</v>
      </c>
      <c r="N60" s="11">
        <v>3.0000000000000001E-6</v>
      </c>
      <c r="O60" s="12">
        <v>0</v>
      </c>
      <c r="Q60" t="b">
        <f t="shared" si="1"/>
        <v>0</v>
      </c>
    </row>
    <row r="61" spans="2:17" x14ac:dyDescent="0.25">
      <c r="B61" s="7">
        <v>66</v>
      </c>
      <c r="C61" t="s">
        <v>119</v>
      </c>
      <c r="D61" s="9">
        <v>0</v>
      </c>
      <c r="E61" s="9">
        <v>529.28864999999996</v>
      </c>
      <c r="F61" s="9">
        <v>0</v>
      </c>
      <c r="G61" s="10" t="s">
        <v>0</v>
      </c>
      <c r="H61" s="10" t="s">
        <v>0</v>
      </c>
      <c r="I61" s="10" t="s">
        <v>0</v>
      </c>
      <c r="J61" s="9">
        <v>5.9599799999999998</v>
      </c>
      <c r="K61" s="9">
        <v>0</v>
      </c>
      <c r="L61" s="10" t="s">
        <v>115</v>
      </c>
      <c r="M61" s="9">
        <v>5.9599799999999998</v>
      </c>
      <c r="N61" s="11">
        <v>1.1E-5</v>
      </c>
      <c r="O61" s="12">
        <v>0</v>
      </c>
      <c r="Q61" t="b">
        <f t="shared" si="1"/>
        <v>0</v>
      </c>
    </row>
    <row r="62" spans="2:17" x14ac:dyDescent="0.25">
      <c r="B62" s="7">
        <v>67</v>
      </c>
      <c r="C62" t="s">
        <v>77</v>
      </c>
      <c r="D62" s="9">
        <v>0</v>
      </c>
      <c r="E62" s="9">
        <v>109.82273000000001</v>
      </c>
      <c r="F62" s="9">
        <v>0</v>
      </c>
      <c r="G62" s="10" t="s">
        <v>0</v>
      </c>
      <c r="H62" s="10" t="s">
        <v>0</v>
      </c>
      <c r="I62" s="10" t="s">
        <v>0</v>
      </c>
      <c r="J62" s="9">
        <v>1.6621999999999999</v>
      </c>
      <c r="K62" s="9">
        <v>0</v>
      </c>
      <c r="L62" s="10" t="s">
        <v>115</v>
      </c>
      <c r="M62" s="9">
        <v>1.6621999999999999</v>
      </c>
      <c r="N62" s="11">
        <v>3.0000000000000001E-6</v>
      </c>
      <c r="O62" s="12">
        <v>0</v>
      </c>
      <c r="Q62" t="b">
        <f t="shared" si="1"/>
        <v>0</v>
      </c>
    </row>
    <row r="63" spans="2:17" x14ac:dyDescent="0.25">
      <c r="B63" s="7">
        <v>68</v>
      </c>
      <c r="C63" t="s">
        <v>120</v>
      </c>
      <c r="D63" s="9">
        <v>0</v>
      </c>
      <c r="E63" s="9">
        <v>6.5540900000000004</v>
      </c>
      <c r="F63" s="9">
        <v>0</v>
      </c>
      <c r="G63" s="10" t="s">
        <v>0</v>
      </c>
      <c r="H63" s="10" t="s">
        <v>0</v>
      </c>
      <c r="I63" s="10" t="s">
        <v>0</v>
      </c>
      <c r="J63" s="9">
        <v>0.27950999999999998</v>
      </c>
      <c r="K63" s="9">
        <v>0</v>
      </c>
      <c r="L63" s="10" t="s">
        <v>115</v>
      </c>
      <c r="M63" s="9">
        <v>0.27950999999999998</v>
      </c>
      <c r="N63" s="11">
        <v>9.9999999999999995E-7</v>
      </c>
      <c r="O63" s="12">
        <v>0</v>
      </c>
      <c r="Q63" t="b">
        <f t="shared" si="1"/>
        <v>0</v>
      </c>
    </row>
    <row r="64" spans="2:17" x14ac:dyDescent="0.25">
      <c r="B64" s="7">
        <v>69</v>
      </c>
      <c r="C64" s="13" t="s">
        <v>121</v>
      </c>
      <c r="D64" s="9">
        <v>0</v>
      </c>
      <c r="E64" s="9">
        <v>28.570170000000001</v>
      </c>
      <c r="F64" s="9">
        <v>0</v>
      </c>
      <c r="G64" s="10" t="s">
        <v>0</v>
      </c>
      <c r="H64" s="10" t="s">
        <v>0</v>
      </c>
      <c r="I64" s="10" t="s">
        <v>0</v>
      </c>
      <c r="J64" s="9">
        <v>0.69103999999999999</v>
      </c>
      <c r="K64" s="9">
        <v>0</v>
      </c>
      <c r="L64" s="10" t="s">
        <v>115</v>
      </c>
      <c r="M64" s="9">
        <v>0.69103999999999999</v>
      </c>
      <c r="N64" s="11">
        <v>9.9999999999999995E-7</v>
      </c>
      <c r="O64" s="12">
        <v>0</v>
      </c>
      <c r="Q64" t="b">
        <f t="shared" si="1"/>
        <v>0</v>
      </c>
    </row>
    <row r="65" spans="2:17" x14ac:dyDescent="0.25">
      <c r="B65" s="7">
        <v>70</v>
      </c>
      <c r="C65" t="s">
        <v>78</v>
      </c>
      <c r="D65" s="9">
        <v>0</v>
      </c>
      <c r="E65" s="9">
        <v>56.082050000000002</v>
      </c>
      <c r="F65" s="9">
        <v>0</v>
      </c>
      <c r="G65" s="10" t="s">
        <v>0</v>
      </c>
      <c r="H65" s="10" t="s">
        <v>0</v>
      </c>
      <c r="I65" s="10" t="s">
        <v>0</v>
      </c>
      <c r="J65" s="9">
        <v>3.0301999999999998</v>
      </c>
      <c r="K65" s="9">
        <v>0</v>
      </c>
      <c r="L65" s="10" t="s">
        <v>115</v>
      </c>
      <c r="M65" s="9">
        <v>3.0301999999999998</v>
      </c>
      <c r="N65" s="11">
        <v>6.0000000000000002E-6</v>
      </c>
      <c r="O65" s="12">
        <v>0</v>
      </c>
      <c r="Q65" t="b">
        <f t="shared" si="1"/>
        <v>0</v>
      </c>
    </row>
    <row r="66" spans="2:17" x14ac:dyDescent="0.25">
      <c r="B66" s="7">
        <v>71</v>
      </c>
      <c r="C66" t="s">
        <v>79</v>
      </c>
      <c r="D66" s="9">
        <v>0</v>
      </c>
      <c r="E66" s="9">
        <v>284.93333000000001</v>
      </c>
      <c r="F66" s="9">
        <v>0</v>
      </c>
      <c r="G66" s="10" t="s">
        <v>0</v>
      </c>
      <c r="H66" s="10" t="s">
        <v>0</v>
      </c>
      <c r="I66" s="10" t="s">
        <v>0</v>
      </c>
      <c r="J66" s="9">
        <v>5.6310599999999997</v>
      </c>
      <c r="K66" s="9">
        <v>0</v>
      </c>
      <c r="L66" s="10" t="s">
        <v>115</v>
      </c>
      <c r="M66" s="9">
        <v>5.6310599999999997</v>
      </c>
      <c r="N66" s="11">
        <v>1.1E-5</v>
      </c>
      <c r="O66" s="12">
        <v>0</v>
      </c>
      <c r="Q66" t="b">
        <f t="shared" si="1"/>
        <v>0</v>
      </c>
    </row>
    <row r="67" spans="2:17" x14ac:dyDescent="0.25">
      <c r="B67" s="7">
        <v>72</v>
      </c>
      <c r="C67" t="s">
        <v>80</v>
      </c>
      <c r="D67" s="9">
        <v>0</v>
      </c>
      <c r="E67" s="9">
        <v>30.500820000000001</v>
      </c>
      <c r="F67" s="9">
        <v>0</v>
      </c>
      <c r="G67" s="10" t="s">
        <v>0</v>
      </c>
      <c r="H67" s="10" t="s">
        <v>0</v>
      </c>
      <c r="I67" s="10" t="s">
        <v>0</v>
      </c>
      <c r="J67" s="9">
        <v>1.30074</v>
      </c>
      <c r="K67" s="9">
        <v>0</v>
      </c>
      <c r="L67" s="10" t="s">
        <v>115</v>
      </c>
      <c r="M67" s="9">
        <v>1.30074</v>
      </c>
      <c r="N67" s="11">
        <v>1.9999999999999999E-6</v>
      </c>
      <c r="O67" s="12">
        <v>0</v>
      </c>
      <c r="Q67" t="b">
        <f t="shared" si="1"/>
        <v>0</v>
      </c>
    </row>
    <row r="68" spans="2:17" x14ac:dyDescent="0.25">
      <c r="B68" s="7">
        <v>73</v>
      </c>
      <c r="C68" t="s">
        <v>126</v>
      </c>
      <c r="D68" s="9">
        <v>0</v>
      </c>
      <c r="E68" s="9">
        <v>629.24446999999998</v>
      </c>
      <c r="F68" s="9">
        <v>0</v>
      </c>
      <c r="G68" s="10" t="s">
        <v>0</v>
      </c>
      <c r="H68" s="10" t="s">
        <v>0</v>
      </c>
      <c r="I68" s="10" t="s">
        <v>0</v>
      </c>
      <c r="J68" s="9">
        <v>7.0855100000000002</v>
      </c>
      <c r="K68" s="9">
        <v>0</v>
      </c>
      <c r="L68" s="10" t="s">
        <v>115</v>
      </c>
      <c r="M68" s="9">
        <v>7.0855100000000002</v>
      </c>
      <c r="N68" s="11">
        <v>1.2999999999999999E-5</v>
      </c>
      <c r="O68" s="12">
        <v>0</v>
      </c>
      <c r="Q68" t="b">
        <f t="shared" si="1"/>
        <v>0</v>
      </c>
    </row>
    <row r="69" spans="2:17" x14ac:dyDescent="0.25">
      <c r="B69" s="7">
        <v>74</v>
      </c>
      <c r="C69" t="s">
        <v>81</v>
      </c>
      <c r="D69" s="9">
        <v>584.18271000000004</v>
      </c>
      <c r="E69" s="9">
        <v>14228.7732</v>
      </c>
      <c r="F69" s="9">
        <v>1.02396</v>
      </c>
      <c r="G69" s="10" t="s">
        <v>0</v>
      </c>
      <c r="H69" s="10" t="s">
        <v>0</v>
      </c>
      <c r="I69" s="10" t="s">
        <v>0</v>
      </c>
      <c r="J69" s="9">
        <v>413.97174000000001</v>
      </c>
      <c r="K69" s="9">
        <v>8.1920000000000007E-2</v>
      </c>
      <c r="L69" s="10" t="s">
        <v>115</v>
      </c>
      <c r="M69" s="9">
        <v>414.05365999999998</v>
      </c>
      <c r="N69" s="11">
        <v>7.7399999999999995E-4</v>
      </c>
      <c r="O69" s="12">
        <v>0.02</v>
      </c>
      <c r="Q69" t="b">
        <f t="shared" si="1"/>
        <v>0</v>
      </c>
    </row>
    <row r="70" spans="2:17" x14ac:dyDescent="0.25">
      <c r="B70" s="7">
        <v>75</v>
      </c>
      <c r="C70" t="s">
        <v>127</v>
      </c>
      <c r="D70" s="9">
        <v>0</v>
      </c>
      <c r="E70" s="9">
        <v>623.74595999999997</v>
      </c>
      <c r="F70" s="9">
        <v>0</v>
      </c>
      <c r="G70" s="10" t="s">
        <v>0</v>
      </c>
      <c r="H70" s="10" t="s">
        <v>0</v>
      </c>
      <c r="I70" s="10" t="s">
        <v>0</v>
      </c>
      <c r="J70" s="9">
        <v>2.26031</v>
      </c>
      <c r="K70" s="9">
        <v>0</v>
      </c>
      <c r="L70" s="10" t="s">
        <v>115</v>
      </c>
      <c r="M70" s="9">
        <v>2.26031</v>
      </c>
      <c r="N70" s="11">
        <v>3.9999999999999998E-6</v>
      </c>
      <c r="O70" s="12">
        <v>0</v>
      </c>
      <c r="Q70" t="b">
        <f t="shared" si="1"/>
        <v>0</v>
      </c>
    </row>
    <row r="71" spans="2:17" x14ac:dyDescent="0.25">
      <c r="B71" s="7">
        <v>76</v>
      </c>
      <c r="C71" t="s">
        <v>122</v>
      </c>
      <c r="D71" s="9">
        <v>0</v>
      </c>
      <c r="E71" s="9">
        <v>251.35878</v>
      </c>
      <c r="F71" s="9">
        <v>0</v>
      </c>
      <c r="G71" s="10" t="s">
        <v>0</v>
      </c>
      <c r="H71" s="10" t="s">
        <v>0</v>
      </c>
      <c r="I71" s="10" t="s">
        <v>0</v>
      </c>
      <c r="J71" s="9">
        <v>7.3066000000000004</v>
      </c>
      <c r="K71" s="9">
        <v>0</v>
      </c>
      <c r="L71" s="10" t="s">
        <v>115</v>
      </c>
      <c r="M71" s="9">
        <v>7.3066000000000004</v>
      </c>
      <c r="N71" s="11">
        <v>1.4E-5</v>
      </c>
      <c r="O71" s="12">
        <v>0</v>
      </c>
      <c r="Q71" t="b">
        <f t="shared" si="1"/>
        <v>0</v>
      </c>
    </row>
    <row r="72" spans="2:17" x14ac:dyDescent="0.25">
      <c r="B72" s="7">
        <v>77</v>
      </c>
      <c r="C72" t="s">
        <v>82</v>
      </c>
      <c r="D72" s="9">
        <v>0</v>
      </c>
      <c r="E72" s="9">
        <v>72.957689999999999</v>
      </c>
      <c r="F72" s="9">
        <v>0</v>
      </c>
      <c r="G72" s="10" t="s">
        <v>0</v>
      </c>
      <c r="H72" s="10" t="s">
        <v>0</v>
      </c>
      <c r="I72" s="10" t="s">
        <v>0</v>
      </c>
      <c r="J72" s="9">
        <v>0.92396999999999996</v>
      </c>
      <c r="K72" s="9">
        <v>0</v>
      </c>
      <c r="L72" s="10" t="s">
        <v>115</v>
      </c>
      <c r="M72" s="9">
        <v>0.92396999999999996</v>
      </c>
      <c r="N72" s="11">
        <v>1.9999999999999999E-6</v>
      </c>
      <c r="O72" s="12">
        <v>0</v>
      </c>
      <c r="Q72" t="b">
        <f t="shared" si="1"/>
        <v>0</v>
      </c>
    </row>
    <row r="73" spans="2:17" x14ac:dyDescent="0.25">
      <c r="B73" s="7">
        <v>78</v>
      </c>
      <c r="C73" t="s">
        <v>83</v>
      </c>
      <c r="D73" s="9">
        <v>0</v>
      </c>
      <c r="E73" s="9">
        <v>5955.2748700000002</v>
      </c>
      <c r="F73" s="9">
        <v>0</v>
      </c>
      <c r="G73" s="10" t="s">
        <v>0</v>
      </c>
      <c r="H73" s="10" t="s">
        <v>0</v>
      </c>
      <c r="I73" s="10" t="s">
        <v>0</v>
      </c>
      <c r="J73" s="9">
        <v>145.02000000000001</v>
      </c>
      <c r="K73" s="9">
        <v>0</v>
      </c>
      <c r="L73" s="10" t="s">
        <v>115</v>
      </c>
      <c r="M73" s="9">
        <v>145.02000000000001</v>
      </c>
      <c r="N73" s="11">
        <v>2.7099999999999997E-4</v>
      </c>
      <c r="O73" s="12">
        <v>0</v>
      </c>
      <c r="Q73" t="b">
        <f t="shared" si="1"/>
        <v>0</v>
      </c>
    </row>
    <row r="74" spans="2:17" x14ac:dyDescent="0.25">
      <c r="B74" s="7">
        <v>79</v>
      </c>
      <c r="C74" t="s">
        <v>84</v>
      </c>
      <c r="D74" s="9">
        <v>30.62998</v>
      </c>
      <c r="E74" s="9">
        <v>2480.49035</v>
      </c>
      <c r="F74" s="9">
        <v>0</v>
      </c>
      <c r="G74" s="10" t="s">
        <v>0</v>
      </c>
      <c r="H74" s="10" t="s">
        <v>0</v>
      </c>
      <c r="I74" s="10" t="s">
        <v>0</v>
      </c>
      <c r="J74" s="9">
        <v>55.397530000000003</v>
      </c>
      <c r="K74" s="9">
        <v>0</v>
      </c>
      <c r="L74" s="10" t="s">
        <v>115</v>
      </c>
      <c r="M74" s="9">
        <v>55.397530000000003</v>
      </c>
      <c r="N74" s="11">
        <v>1.0399999999999999E-4</v>
      </c>
      <c r="O74" s="12">
        <v>0</v>
      </c>
      <c r="Q74" t="b">
        <f t="shared" si="1"/>
        <v>0</v>
      </c>
    </row>
    <row r="75" spans="2:17" x14ac:dyDescent="0.25">
      <c r="B75" s="7">
        <v>80</v>
      </c>
      <c r="C75" t="s">
        <v>85</v>
      </c>
      <c r="D75" s="9">
        <v>0</v>
      </c>
      <c r="E75" s="9">
        <v>61.239519999999999</v>
      </c>
      <c r="F75" s="9">
        <v>0</v>
      </c>
      <c r="G75" s="10" t="s">
        <v>0</v>
      </c>
      <c r="H75" s="10" t="s">
        <v>0</v>
      </c>
      <c r="I75" s="10" t="s">
        <v>0</v>
      </c>
      <c r="J75" s="9">
        <v>1.39594</v>
      </c>
      <c r="K75" s="9">
        <v>0</v>
      </c>
      <c r="L75" s="10" t="s">
        <v>115</v>
      </c>
      <c r="M75" s="9">
        <v>1.39594</v>
      </c>
      <c r="N75" s="11">
        <v>3.0000000000000001E-6</v>
      </c>
      <c r="O75" s="12">
        <v>0</v>
      </c>
      <c r="Q75" t="b">
        <f t="shared" si="1"/>
        <v>0</v>
      </c>
    </row>
    <row r="76" spans="2:17" x14ac:dyDescent="0.25">
      <c r="B76" s="7">
        <v>81</v>
      </c>
      <c r="C76" t="s">
        <v>86</v>
      </c>
      <c r="D76" s="9">
        <v>0</v>
      </c>
      <c r="E76" s="9">
        <v>49.70176</v>
      </c>
      <c r="F76" s="9">
        <v>0</v>
      </c>
      <c r="G76" s="10" t="s">
        <v>0</v>
      </c>
      <c r="H76" s="10" t="s">
        <v>0</v>
      </c>
      <c r="I76" s="10" t="s">
        <v>0</v>
      </c>
      <c r="J76" s="9">
        <v>0.24823999999999999</v>
      </c>
      <c r="K76" s="9">
        <v>0</v>
      </c>
      <c r="L76" s="10" t="s">
        <v>115</v>
      </c>
      <c r="M76" s="9">
        <v>0.24823999999999999</v>
      </c>
      <c r="N76" s="11">
        <v>0</v>
      </c>
      <c r="O76" s="12">
        <v>0</v>
      </c>
      <c r="Q76" t="b">
        <f t="shared" si="1"/>
        <v>0</v>
      </c>
    </row>
    <row r="77" spans="2:17" x14ac:dyDescent="0.25">
      <c r="B77" s="7">
        <v>82</v>
      </c>
      <c r="C77" t="s">
        <v>87</v>
      </c>
      <c r="D77" s="9">
        <v>0</v>
      </c>
      <c r="E77" s="9">
        <v>325.06281999999999</v>
      </c>
      <c r="F77" s="9">
        <v>0</v>
      </c>
      <c r="G77" s="10" t="s">
        <v>0</v>
      </c>
      <c r="H77" s="10" t="s">
        <v>0</v>
      </c>
      <c r="I77" s="10" t="s">
        <v>0</v>
      </c>
      <c r="J77" s="9">
        <v>2.66147</v>
      </c>
      <c r="K77" s="9">
        <v>0</v>
      </c>
      <c r="L77" s="10" t="s">
        <v>115</v>
      </c>
      <c r="M77" s="9">
        <v>2.66147</v>
      </c>
      <c r="N77" s="11">
        <v>5.0000000000000004E-6</v>
      </c>
      <c r="O77" s="12">
        <v>0</v>
      </c>
      <c r="Q77" t="b">
        <f t="shared" si="1"/>
        <v>0</v>
      </c>
    </row>
    <row r="78" spans="2:17" x14ac:dyDescent="0.25">
      <c r="B78" s="7">
        <v>83</v>
      </c>
      <c r="C78" t="s">
        <v>128</v>
      </c>
      <c r="D78" s="9">
        <v>0</v>
      </c>
      <c r="E78" s="9">
        <v>28.316610000000001</v>
      </c>
      <c r="F78" s="9">
        <v>0</v>
      </c>
      <c r="G78" s="10" t="s">
        <v>0</v>
      </c>
      <c r="H78" s="10" t="s">
        <v>0</v>
      </c>
      <c r="I78" s="10" t="s">
        <v>0</v>
      </c>
      <c r="J78" s="9">
        <v>0.68489999999999995</v>
      </c>
      <c r="K78" s="9">
        <v>0</v>
      </c>
      <c r="L78" s="10" t="s">
        <v>115</v>
      </c>
      <c r="M78" s="9">
        <v>0.68489999999999995</v>
      </c>
      <c r="N78" s="11">
        <v>9.9999999999999995E-7</v>
      </c>
      <c r="O78" s="12">
        <v>0</v>
      </c>
      <c r="Q78" t="b">
        <f t="shared" si="1"/>
        <v>0</v>
      </c>
    </row>
    <row r="79" spans="2:17" x14ac:dyDescent="0.25">
      <c r="B79" s="7">
        <v>84</v>
      </c>
      <c r="C79" t="s">
        <v>88</v>
      </c>
      <c r="D79" s="9">
        <v>0</v>
      </c>
      <c r="E79" s="9">
        <v>5582.3322399999997</v>
      </c>
      <c r="F79" s="9">
        <v>7.9608299999999996</v>
      </c>
      <c r="G79" s="10" t="s">
        <v>0</v>
      </c>
      <c r="H79" s="10" t="s">
        <v>0</v>
      </c>
      <c r="I79" s="10" t="s">
        <v>0</v>
      </c>
      <c r="J79" s="9">
        <v>240.15858</v>
      </c>
      <c r="K79" s="9">
        <v>0.63687000000000005</v>
      </c>
      <c r="L79" s="10" t="s">
        <v>115</v>
      </c>
      <c r="M79" s="9">
        <v>240.79544999999999</v>
      </c>
      <c r="N79" s="11">
        <v>4.4999999999999999E-4</v>
      </c>
      <c r="O79" s="12">
        <v>0</v>
      </c>
      <c r="Q79" t="b">
        <f t="shared" si="1"/>
        <v>0</v>
      </c>
    </row>
    <row r="80" spans="2:17" x14ac:dyDescent="0.25">
      <c r="B80" s="7">
        <v>85</v>
      </c>
      <c r="C80" t="s">
        <v>89</v>
      </c>
      <c r="D80" s="9">
        <v>194.14085</v>
      </c>
      <c r="E80" s="9">
        <v>1592.22541</v>
      </c>
      <c r="F80" s="9">
        <v>0</v>
      </c>
      <c r="G80" s="10" t="s">
        <v>0</v>
      </c>
      <c r="H80" s="10" t="s">
        <v>0</v>
      </c>
      <c r="I80" s="10" t="s">
        <v>0</v>
      </c>
      <c r="J80" s="9">
        <v>115.45731000000001</v>
      </c>
      <c r="K80" s="9">
        <v>0</v>
      </c>
      <c r="L80" s="10" t="s">
        <v>115</v>
      </c>
      <c r="M80" s="9">
        <v>115.45731000000001</v>
      </c>
      <c r="N80" s="11">
        <v>2.1599999999999999E-4</v>
      </c>
      <c r="O80" s="12">
        <v>0</v>
      </c>
      <c r="Q80" t="b">
        <f t="shared" si="1"/>
        <v>0</v>
      </c>
    </row>
    <row r="81" spans="2:17" x14ac:dyDescent="0.25">
      <c r="B81" s="7">
        <v>86</v>
      </c>
      <c r="C81" t="s">
        <v>90</v>
      </c>
      <c r="D81" s="9">
        <v>0</v>
      </c>
      <c r="E81" s="9">
        <v>39.430549999999997</v>
      </c>
      <c r="F81" s="9">
        <v>0</v>
      </c>
      <c r="G81" s="10" t="s">
        <v>0</v>
      </c>
      <c r="H81" s="10" t="s">
        <v>0</v>
      </c>
      <c r="I81" s="10" t="s">
        <v>0</v>
      </c>
      <c r="J81" s="9">
        <v>3.3337699999999999</v>
      </c>
      <c r="K81" s="9">
        <v>0</v>
      </c>
      <c r="L81" s="10" t="s">
        <v>115</v>
      </c>
      <c r="M81" s="9">
        <v>3.3337699999999999</v>
      </c>
      <c r="N81" s="11">
        <v>6.0000000000000002E-6</v>
      </c>
      <c r="O81" s="12">
        <v>1.2500000000000001E-2</v>
      </c>
      <c r="Q81" t="b">
        <f t="shared" si="1"/>
        <v>0</v>
      </c>
    </row>
    <row r="82" spans="2:17" x14ac:dyDescent="0.25">
      <c r="B82" s="7">
        <v>87</v>
      </c>
      <c r="C82" t="s">
        <v>91</v>
      </c>
      <c r="D82" s="9">
        <v>88.615139999999997</v>
      </c>
      <c r="E82" s="9">
        <v>6064.6361999999999</v>
      </c>
      <c r="F82" s="9">
        <v>0</v>
      </c>
      <c r="G82" s="10" t="s">
        <v>0</v>
      </c>
      <c r="H82" s="10" t="s">
        <v>0</v>
      </c>
      <c r="I82" s="10" t="s">
        <v>0</v>
      </c>
      <c r="J82" s="9">
        <v>148.48382000000001</v>
      </c>
      <c r="K82" s="9">
        <v>0</v>
      </c>
      <c r="L82" s="10" t="s">
        <v>115</v>
      </c>
      <c r="M82" s="9">
        <v>148.48382000000001</v>
      </c>
      <c r="N82" s="11">
        <v>2.7799999999999998E-4</v>
      </c>
      <c r="O82" s="12">
        <v>0</v>
      </c>
      <c r="Q82" t="b">
        <f t="shared" si="1"/>
        <v>0</v>
      </c>
    </row>
    <row r="83" spans="2:17" x14ac:dyDescent="0.25">
      <c r="B83" s="7">
        <v>88</v>
      </c>
      <c r="C83" t="s">
        <v>92</v>
      </c>
      <c r="D83" s="9">
        <v>363.99551000000002</v>
      </c>
      <c r="E83" s="9">
        <v>19561.747360000001</v>
      </c>
      <c r="F83" s="9">
        <v>14.01276</v>
      </c>
      <c r="G83" s="10" t="s">
        <v>0</v>
      </c>
      <c r="H83" s="10" t="s">
        <v>0</v>
      </c>
      <c r="I83" s="10" t="s">
        <v>0</v>
      </c>
      <c r="J83" s="9">
        <v>802.86755000000005</v>
      </c>
      <c r="K83" s="9">
        <v>1.1210199999999999</v>
      </c>
      <c r="L83" s="10" t="s">
        <v>115</v>
      </c>
      <c r="M83" s="9">
        <v>803.98856999999998</v>
      </c>
      <c r="N83" s="11">
        <v>1.503E-3</v>
      </c>
      <c r="O83" s="12">
        <v>0.01</v>
      </c>
      <c r="Q83" t="b">
        <f t="shared" si="1"/>
        <v>0</v>
      </c>
    </row>
    <row r="84" spans="2:17" x14ac:dyDescent="0.25">
      <c r="B84" s="7">
        <v>89</v>
      </c>
      <c r="C84" t="s">
        <v>129</v>
      </c>
      <c r="D84" s="9">
        <v>0</v>
      </c>
      <c r="E84" s="9">
        <v>55.433329999999998</v>
      </c>
      <c r="F84" s="9">
        <v>0</v>
      </c>
      <c r="G84" s="10" t="s">
        <v>0</v>
      </c>
      <c r="H84" s="10" t="s">
        <v>0</v>
      </c>
      <c r="I84" s="10" t="s">
        <v>0</v>
      </c>
      <c r="J84" s="9">
        <v>0.54752000000000001</v>
      </c>
      <c r="K84" s="9">
        <v>0</v>
      </c>
      <c r="L84" s="10" t="s">
        <v>115</v>
      </c>
      <c r="M84" s="9">
        <v>0.54752000000000001</v>
      </c>
      <c r="N84" s="11">
        <v>9.9999999999999995E-7</v>
      </c>
      <c r="O84" s="12">
        <v>0</v>
      </c>
      <c r="Q84" t="b">
        <f t="shared" si="1"/>
        <v>0</v>
      </c>
    </row>
    <row r="85" spans="2:17" x14ac:dyDescent="0.25">
      <c r="B85" s="7">
        <v>90</v>
      </c>
      <c r="C85" t="s">
        <v>93</v>
      </c>
      <c r="D85" s="9">
        <v>1829881.90867</v>
      </c>
      <c r="E85" s="9">
        <v>13550.00042</v>
      </c>
      <c r="F85" s="9">
        <v>93.054109999999994</v>
      </c>
      <c r="G85" s="10" t="s">
        <v>0</v>
      </c>
      <c r="H85" s="10" t="s">
        <v>0</v>
      </c>
      <c r="I85" s="10" t="s">
        <v>0</v>
      </c>
      <c r="J85" s="9">
        <v>118103.74546000001</v>
      </c>
      <c r="K85" s="9">
        <v>7.4443299999999999</v>
      </c>
      <c r="L85" s="10" t="s">
        <v>115</v>
      </c>
      <c r="M85" s="9">
        <v>118111.18979</v>
      </c>
      <c r="N85" s="11">
        <v>0.22086800000000001</v>
      </c>
      <c r="O85" s="12">
        <v>0.02</v>
      </c>
      <c r="Q85" t="b">
        <f t="shared" si="1"/>
        <v>0</v>
      </c>
    </row>
    <row r="86" spans="2:17" x14ac:dyDescent="0.25">
      <c r="B86" s="7">
        <v>91</v>
      </c>
      <c r="C86" t="s">
        <v>94</v>
      </c>
      <c r="D86" s="9">
        <v>0</v>
      </c>
      <c r="E86" s="9">
        <v>211.72451000000001</v>
      </c>
      <c r="F86" s="9">
        <v>0</v>
      </c>
      <c r="G86" s="10" t="s">
        <v>0</v>
      </c>
      <c r="H86" s="10" t="s">
        <v>0</v>
      </c>
      <c r="I86" s="10" t="s">
        <v>0</v>
      </c>
      <c r="J86" s="9">
        <v>3.9247999999999998</v>
      </c>
      <c r="K86" s="9">
        <v>0</v>
      </c>
      <c r="L86" s="10" t="s">
        <v>115</v>
      </c>
      <c r="M86" s="9">
        <v>3.9247999999999998</v>
      </c>
      <c r="N86" s="11">
        <v>6.9999999999999999E-6</v>
      </c>
      <c r="O86" s="12">
        <v>0</v>
      </c>
      <c r="Q86" t="b">
        <f t="shared" si="1"/>
        <v>0</v>
      </c>
    </row>
    <row r="87" spans="2:17" x14ac:dyDescent="0.25">
      <c r="B87" s="7">
        <v>92</v>
      </c>
      <c r="C87" t="s">
        <v>95</v>
      </c>
      <c r="D87" s="9">
        <v>0</v>
      </c>
      <c r="E87" s="9">
        <v>64.978070000000002</v>
      </c>
      <c r="F87" s="9">
        <v>0</v>
      </c>
      <c r="G87" s="10" t="s">
        <v>0</v>
      </c>
      <c r="H87" s="10" t="s">
        <v>0</v>
      </c>
      <c r="I87" s="10" t="s">
        <v>0</v>
      </c>
      <c r="J87" s="9">
        <v>1.49407</v>
      </c>
      <c r="K87" s="9">
        <v>0</v>
      </c>
      <c r="L87" s="10" t="s">
        <v>115</v>
      </c>
      <c r="M87" s="9">
        <v>1.49407</v>
      </c>
      <c r="N87" s="11">
        <v>3.0000000000000001E-6</v>
      </c>
      <c r="O87" s="12">
        <v>0</v>
      </c>
      <c r="Q87" t="b">
        <f t="shared" si="1"/>
        <v>0</v>
      </c>
    </row>
    <row r="88" spans="2:17" x14ac:dyDescent="0.25">
      <c r="B88" s="7">
        <v>93</v>
      </c>
      <c r="C88" t="s">
        <v>96</v>
      </c>
      <c r="D88" s="9">
        <v>0</v>
      </c>
      <c r="E88" s="9">
        <v>569.82086000000004</v>
      </c>
      <c r="F88" s="9">
        <v>0</v>
      </c>
      <c r="G88" s="10" t="s">
        <v>0</v>
      </c>
      <c r="H88" s="10" t="s">
        <v>0</v>
      </c>
      <c r="I88" s="10" t="s">
        <v>0</v>
      </c>
      <c r="J88" s="9">
        <v>9.6262799999999995</v>
      </c>
      <c r="K88" s="9">
        <v>0</v>
      </c>
      <c r="L88" s="10" t="s">
        <v>115</v>
      </c>
      <c r="M88" s="9">
        <v>9.6262799999999995</v>
      </c>
      <c r="N88" s="11">
        <v>1.8E-5</v>
      </c>
      <c r="O88" s="12">
        <v>0</v>
      </c>
      <c r="Q88" t="b">
        <f t="shared" si="1"/>
        <v>0</v>
      </c>
    </row>
    <row r="89" spans="2:17" x14ac:dyDescent="0.25">
      <c r="B89" s="7">
        <v>94</v>
      </c>
      <c r="C89" t="s">
        <v>97</v>
      </c>
      <c r="D89" s="9">
        <v>0</v>
      </c>
      <c r="E89" s="9">
        <v>1415.33376</v>
      </c>
      <c r="F89" s="9">
        <v>0</v>
      </c>
      <c r="G89" s="10" t="s">
        <v>0</v>
      </c>
      <c r="H89" s="10" t="s">
        <v>0</v>
      </c>
      <c r="I89" s="10" t="s">
        <v>0</v>
      </c>
      <c r="J89" s="9">
        <v>47.072420000000001</v>
      </c>
      <c r="K89" s="9">
        <v>0</v>
      </c>
      <c r="L89" s="10" t="s">
        <v>115</v>
      </c>
      <c r="M89" s="9">
        <v>47.072420000000001</v>
      </c>
      <c r="N89" s="11">
        <v>8.7999999999999998E-5</v>
      </c>
      <c r="O89" s="12">
        <v>0</v>
      </c>
      <c r="Q89" t="b">
        <f t="shared" si="1"/>
        <v>0</v>
      </c>
    </row>
    <row r="90" spans="2:17" x14ac:dyDescent="0.25">
      <c r="B90" s="7">
        <v>95</v>
      </c>
      <c r="C90" t="s">
        <v>98</v>
      </c>
      <c r="D90" s="9">
        <v>0</v>
      </c>
      <c r="E90" s="9">
        <v>732.62584000000004</v>
      </c>
      <c r="F90" s="9">
        <v>0</v>
      </c>
      <c r="G90" s="10" t="s">
        <v>0</v>
      </c>
      <c r="H90" s="10" t="s">
        <v>0</v>
      </c>
      <c r="I90" s="10" t="s">
        <v>0</v>
      </c>
      <c r="J90" s="9">
        <v>30.160900000000002</v>
      </c>
      <c r="K90" s="9">
        <v>0</v>
      </c>
      <c r="L90" s="10" t="s">
        <v>115</v>
      </c>
      <c r="M90" s="9">
        <v>30.160900000000002</v>
      </c>
      <c r="N90" s="11">
        <v>5.5999999999999999E-5</v>
      </c>
      <c r="O90" s="12">
        <v>0</v>
      </c>
      <c r="Q90" t="b">
        <f t="shared" si="1"/>
        <v>0</v>
      </c>
    </row>
    <row r="91" spans="2:17" x14ac:dyDescent="0.25">
      <c r="B91" s="7">
        <v>96</v>
      </c>
      <c r="C91" s="14" t="s">
        <v>99</v>
      </c>
      <c r="D91" s="9">
        <v>0</v>
      </c>
      <c r="E91" s="9">
        <v>145.9718</v>
      </c>
      <c r="F91" s="9">
        <v>0</v>
      </c>
      <c r="G91" s="10" t="s">
        <v>0</v>
      </c>
      <c r="H91" s="10" t="s">
        <v>0</v>
      </c>
      <c r="I91" s="10" t="s">
        <v>0</v>
      </c>
      <c r="J91" s="9">
        <v>11.98738</v>
      </c>
      <c r="K91" s="9">
        <v>0</v>
      </c>
      <c r="L91" s="9" t="s">
        <v>115</v>
      </c>
      <c r="M91" s="9">
        <v>11.98738</v>
      </c>
      <c r="N91" s="15">
        <v>2.1999999999999999E-5</v>
      </c>
      <c r="O91" s="16">
        <v>0.01</v>
      </c>
      <c r="Q91" t="b">
        <f t="shared" si="1"/>
        <v>0</v>
      </c>
    </row>
    <row r="92" spans="2:17" x14ac:dyDescent="0.25">
      <c r="B92" s="7">
        <v>97</v>
      </c>
      <c r="C92" s="14" t="s">
        <v>100</v>
      </c>
      <c r="D92" s="9">
        <v>0</v>
      </c>
      <c r="E92" s="9">
        <v>3.86673</v>
      </c>
      <c r="F92" s="9">
        <v>0</v>
      </c>
      <c r="G92" s="10" t="s">
        <v>0</v>
      </c>
      <c r="H92" s="10" t="s">
        <v>0</v>
      </c>
      <c r="I92" s="10" t="s">
        <v>0</v>
      </c>
      <c r="J92" s="9">
        <v>0.43393999999999999</v>
      </c>
      <c r="K92" s="9">
        <v>0</v>
      </c>
      <c r="L92" s="9" t="s">
        <v>115</v>
      </c>
      <c r="M92" s="9">
        <v>0.43393999999999999</v>
      </c>
      <c r="N92" s="15">
        <v>9.9999999999999995E-7</v>
      </c>
      <c r="O92" s="16">
        <v>0</v>
      </c>
      <c r="Q92" t="b">
        <f t="shared" si="1"/>
        <v>0</v>
      </c>
    </row>
    <row r="93" spans="2:17" x14ac:dyDescent="0.25">
      <c r="B93" s="7">
        <v>98</v>
      </c>
      <c r="C93" s="14" t="s">
        <v>101</v>
      </c>
      <c r="D93" s="9">
        <v>0</v>
      </c>
      <c r="E93" s="9">
        <v>208.41381000000001</v>
      </c>
      <c r="F93" s="9">
        <v>0</v>
      </c>
      <c r="G93" s="10" t="s">
        <v>0</v>
      </c>
      <c r="H93" s="10" t="s">
        <v>0</v>
      </c>
      <c r="I93" s="10" t="s">
        <v>0</v>
      </c>
      <c r="J93" s="9">
        <v>5.3221600000000002</v>
      </c>
      <c r="K93" s="9">
        <v>0</v>
      </c>
      <c r="L93" s="9" t="s">
        <v>115</v>
      </c>
      <c r="M93" s="9">
        <v>5.3221600000000002</v>
      </c>
      <c r="N93" s="15">
        <v>1.0000000000000001E-5</v>
      </c>
      <c r="O93" s="16">
        <v>0</v>
      </c>
      <c r="Q93" t="b">
        <f t="shared" si="1"/>
        <v>0</v>
      </c>
    </row>
    <row r="94" spans="2:17" x14ac:dyDescent="0.25">
      <c r="B94" s="7">
        <v>99</v>
      </c>
      <c r="C94" s="14" t="s">
        <v>102</v>
      </c>
      <c r="D94" s="9">
        <v>0</v>
      </c>
      <c r="E94" s="9">
        <v>7901.2797499999997</v>
      </c>
      <c r="F94" s="9">
        <v>13.52356</v>
      </c>
      <c r="G94" s="10" t="s">
        <v>0</v>
      </c>
      <c r="H94" s="10" t="s">
        <v>0</v>
      </c>
      <c r="I94" s="10" t="s">
        <v>0</v>
      </c>
      <c r="J94" s="9">
        <v>224.95775</v>
      </c>
      <c r="K94" s="9">
        <v>1.08188</v>
      </c>
      <c r="L94" s="9" t="s">
        <v>115</v>
      </c>
      <c r="M94" s="9">
        <v>226.03963999999999</v>
      </c>
      <c r="N94" s="15">
        <v>4.2299999999999998E-4</v>
      </c>
      <c r="O94" s="16">
        <v>0</v>
      </c>
      <c r="Q94" t="b">
        <f t="shared" si="1"/>
        <v>0</v>
      </c>
    </row>
    <row r="95" spans="2:17" x14ac:dyDescent="0.25">
      <c r="B95" s="7">
        <v>100</v>
      </c>
      <c r="C95" s="14" t="s">
        <v>103</v>
      </c>
      <c r="D95" s="9">
        <v>0</v>
      </c>
      <c r="E95" s="9">
        <v>608.91718000000003</v>
      </c>
      <c r="F95" s="9">
        <v>0</v>
      </c>
      <c r="G95" s="10" t="s">
        <v>0</v>
      </c>
      <c r="H95" s="10" t="s">
        <v>0</v>
      </c>
      <c r="I95" s="10" t="s">
        <v>0</v>
      </c>
      <c r="J95" s="9">
        <v>4.4220100000000002</v>
      </c>
      <c r="K95" s="9">
        <v>0</v>
      </c>
      <c r="L95" s="9" t="s">
        <v>115</v>
      </c>
      <c r="M95" s="9">
        <v>4.4220100000000002</v>
      </c>
      <c r="N95" s="15">
        <v>7.9999999999999996E-6</v>
      </c>
      <c r="O95" s="16">
        <v>0</v>
      </c>
      <c r="Q95" t="b">
        <f t="shared" si="1"/>
        <v>0</v>
      </c>
    </row>
    <row r="96" spans="2:17" x14ac:dyDescent="0.25">
      <c r="B96" s="7">
        <v>101</v>
      </c>
      <c r="C96" s="14" t="s">
        <v>104</v>
      </c>
      <c r="D96" s="9">
        <v>0</v>
      </c>
      <c r="E96" s="9">
        <v>590.55802000000006</v>
      </c>
      <c r="F96" s="9">
        <v>0</v>
      </c>
      <c r="G96" s="10" t="s">
        <v>0</v>
      </c>
      <c r="H96" s="10" t="s">
        <v>0</v>
      </c>
      <c r="I96" s="10" t="s">
        <v>0</v>
      </c>
      <c r="J96" s="9">
        <v>13.10122</v>
      </c>
      <c r="K96" s="9">
        <v>0</v>
      </c>
      <c r="L96" s="9" t="s">
        <v>115</v>
      </c>
      <c r="M96" s="9">
        <v>13.10122</v>
      </c>
      <c r="N96" s="15">
        <v>2.4000000000000001E-5</v>
      </c>
      <c r="O96" s="16">
        <v>0</v>
      </c>
      <c r="Q96" t="b">
        <f t="shared" si="1"/>
        <v>0</v>
      </c>
    </row>
    <row r="97" spans="2:17" x14ac:dyDescent="0.25">
      <c r="B97" s="7">
        <v>102</v>
      </c>
      <c r="C97" s="14" t="s">
        <v>105</v>
      </c>
      <c r="D97" s="9">
        <v>0</v>
      </c>
      <c r="E97" s="9">
        <v>55.483020000000003</v>
      </c>
      <c r="F97" s="9">
        <v>0</v>
      </c>
      <c r="G97" s="10" t="s">
        <v>0</v>
      </c>
      <c r="H97" s="10" t="s">
        <v>0</v>
      </c>
      <c r="I97" s="10" t="s">
        <v>0</v>
      </c>
      <c r="J97" s="9">
        <v>2.9554100000000001</v>
      </c>
      <c r="K97" s="9">
        <v>0</v>
      </c>
      <c r="L97" s="9" t="s">
        <v>115</v>
      </c>
      <c r="M97" s="9">
        <v>2.9554100000000001</v>
      </c>
      <c r="N97" s="15">
        <v>6.0000000000000002E-6</v>
      </c>
      <c r="O97" s="16">
        <v>0</v>
      </c>
      <c r="Q97" t="b">
        <f t="shared" si="1"/>
        <v>0</v>
      </c>
    </row>
    <row r="98" spans="2:17" x14ac:dyDescent="0.25">
      <c r="B98" s="7">
        <v>103</v>
      </c>
      <c r="C98" s="14" t="s">
        <v>106</v>
      </c>
      <c r="D98" s="9">
        <v>0</v>
      </c>
      <c r="E98" s="9">
        <v>18748.299360000001</v>
      </c>
      <c r="F98" s="9">
        <v>1054.1419699999999</v>
      </c>
      <c r="G98" s="10" t="s">
        <v>0</v>
      </c>
      <c r="H98" s="10" t="s">
        <v>0</v>
      </c>
      <c r="I98" s="10" t="s">
        <v>0</v>
      </c>
      <c r="J98" s="9">
        <v>444.27562</v>
      </c>
      <c r="K98" s="9">
        <v>84.331360000000004</v>
      </c>
      <c r="L98" s="9" t="s">
        <v>115</v>
      </c>
      <c r="M98" s="9">
        <v>528.60698000000002</v>
      </c>
      <c r="N98" s="15">
        <v>9.8799999999999995E-4</v>
      </c>
      <c r="O98" s="16">
        <v>0</v>
      </c>
      <c r="Q98" t="b">
        <f t="shared" si="1"/>
        <v>0</v>
      </c>
    </row>
    <row r="99" spans="2:17" x14ac:dyDescent="0.25">
      <c r="B99" s="7">
        <v>104</v>
      </c>
      <c r="C99" s="14" t="s">
        <v>107</v>
      </c>
      <c r="D99" s="9">
        <v>0</v>
      </c>
      <c r="E99" s="9">
        <v>3.3064200000000001</v>
      </c>
      <c r="F99" s="9">
        <v>0</v>
      </c>
      <c r="G99" s="10" t="s">
        <v>0</v>
      </c>
      <c r="H99" s="10" t="s">
        <v>0</v>
      </c>
      <c r="I99" s="10" t="s">
        <v>0</v>
      </c>
      <c r="J99" s="9">
        <v>0.16832</v>
      </c>
      <c r="K99" s="9">
        <v>0</v>
      </c>
      <c r="L99" s="9" t="s">
        <v>115</v>
      </c>
      <c r="M99" s="9">
        <v>0.16832</v>
      </c>
      <c r="N99" s="15">
        <v>0</v>
      </c>
      <c r="O99" s="16">
        <v>0</v>
      </c>
      <c r="Q99" t="b">
        <f t="shared" si="1"/>
        <v>0</v>
      </c>
    </row>
    <row r="100" spans="2:17" x14ac:dyDescent="0.25">
      <c r="B100" s="7">
        <v>105</v>
      </c>
      <c r="C100" s="14" t="s">
        <v>108</v>
      </c>
      <c r="D100" s="9">
        <v>0</v>
      </c>
      <c r="E100" s="9">
        <v>395.77035000000001</v>
      </c>
      <c r="F100" s="9">
        <v>0</v>
      </c>
      <c r="G100" s="10" t="s">
        <v>0</v>
      </c>
      <c r="H100" s="10" t="s">
        <v>0</v>
      </c>
      <c r="I100" s="10" t="s">
        <v>0</v>
      </c>
      <c r="J100" s="9">
        <v>12.797940000000001</v>
      </c>
      <c r="K100" s="9">
        <v>0</v>
      </c>
      <c r="L100" s="9" t="s">
        <v>115</v>
      </c>
      <c r="M100" s="9">
        <v>12.797940000000001</v>
      </c>
      <c r="N100" s="15">
        <v>2.4000000000000001E-5</v>
      </c>
      <c r="O100" s="16">
        <v>0</v>
      </c>
      <c r="Q100" t="b">
        <f t="shared" si="1"/>
        <v>0</v>
      </c>
    </row>
    <row r="101" spans="2:17" x14ac:dyDescent="0.25">
      <c r="B101" s="7">
        <v>106</v>
      </c>
      <c r="C101" s="14" t="s">
        <v>109</v>
      </c>
      <c r="D101" s="9">
        <v>0</v>
      </c>
      <c r="E101" s="9">
        <v>49.052930000000003</v>
      </c>
      <c r="F101" s="9">
        <v>0</v>
      </c>
      <c r="G101" s="10" t="s">
        <v>0</v>
      </c>
      <c r="H101" s="10" t="s">
        <v>0</v>
      </c>
      <c r="I101" s="10" t="s">
        <v>0</v>
      </c>
      <c r="J101" s="9">
        <v>0.73609000000000002</v>
      </c>
      <c r="K101" s="9">
        <v>0</v>
      </c>
      <c r="L101" s="9" t="s">
        <v>115</v>
      </c>
      <c r="M101" s="9">
        <v>0.73609000000000002</v>
      </c>
      <c r="N101" s="15">
        <v>9.9999999999999995E-7</v>
      </c>
      <c r="O101" s="16">
        <v>0</v>
      </c>
      <c r="Q101" t="b">
        <f t="shared" si="1"/>
        <v>0</v>
      </c>
    </row>
    <row r="102" spans="2:17" x14ac:dyDescent="0.25">
      <c r="B102" s="7">
        <v>107</v>
      </c>
      <c r="C102" s="14" t="s">
        <v>110</v>
      </c>
      <c r="D102" s="9">
        <v>0</v>
      </c>
      <c r="E102" s="9">
        <v>107.11953</v>
      </c>
      <c r="F102" s="9">
        <v>0</v>
      </c>
      <c r="G102" s="10" t="s">
        <v>0</v>
      </c>
      <c r="H102" s="10" t="s">
        <v>0</v>
      </c>
      <c r="I102" s="10" t="s">
        <v>0</v>
      </c>
      <c r="J102" s="9">
        <v>1.3857600000000001</v>
      </c>
      <c r="K102" s="9">
        <v>0</v>
      </c>
      <c r="L102" s="9" t="s">
        <v>115</v>
      </c>
      <c r="M102" s="9">
        <v>1.3857600000000001</v>
      </c>
      <c r="N102" s="15">
        <v>3.0000000000000001E-6</v>
      </c>
      <c r="O102" s="16">
        <v>0</v>
      </c>
      <c r="Q102" t="b">
        <f t="shared" si="1"/>
        <v>0</v>
      </c>
    </row>
    <row r="103" spans="2:17" x14ac:dyDescent="0.25">
      <c r="B103" s="7">
        <v>108</v>
      </c>
      <c r="C103" s="14" t="s">
        <v>111</v>
      </c>
      <c r="D103" s="9">
        <v>0</v>
      </c>
      <c r="E103" s="9">
        <v>796.60194000000001</v>
      </c>
      <c r="F103" s="9">
        <v>0</v>
      </c>
      <c r="G103" s="10" t="s">
        <v>0</v>
      </c>
      <c r="H103" s="10" t="s">
        <v>0</v>
      </c>
      <c r="I103" s="10" t="s">
        <v>0</v>
      </c>
      <c r="J103" s="9">
        <v>16.89113</v>
      </c>
      <c r="K103" s="9">
        <v>0</v>
      </c>
      <c r="L103" s="9" t="s">
        <v>115</v>
      </c>
      <c r="M103" s="9">
        <v>16.89113</v>
      </c>
      <c r="N103" s="15">
        <v>3.1999999999999999E-5</v>
      </c>
      <c r="O103" s="16">
        <v>0</v>
      </c>
      <c r="Q103" t="b">
        <f t="shared" si="1"/>
        <v>0</v>
      </c>
    </row>
    <row r="104" spans="2:17" x14ac:dyDescent="0.25">
      <c r="B104" s="7">
        <v>20</v>
      </c>
      <c r="C104" s="14" t="s">
        <v>16</v>
      </c>
      <c r="D104" s="9">
        <v>3230686.7892399998</v>
      </c>
      <c r="E104" s="9">
        <v>20546573.70978</v>
      </c>
      <c r="F104" s="9">
        <v>2283473.6172099998</v>
      </c>
      <c r="G104" s="10" t="s">
        <v>0</v>
      </c>
      <c r="H104" s="10" t="s">
        <v>0</v>
      </c>
      <c r="I104" s="10" t="s">
        <v>0</v>
      </c>
      <c r="J104" s="9">
        <v>521451.55391000002</v>
      </c>
      <c r="K104" s="9">
        <v>13308.64999</v>
      </c>
      <c r="L104" s="9">
        <v>0</v>
      </c>
      <c r="M104" s="9">
        <v>534760.20389999996</v>
      </c>
      <c r="N104" s="15"/>
      <c r="O104" s="16"/>
      <c r="Q104" t="b">
        <f t="shared" si="1"/>
        <v>0</v>
      </c>
    </row>
  </sheetData>
  <mergeCells count="8">
    <mergeCell ref="O3:O4"/>
    <mergeCell ref="B3:B4"/>
    <mergeCell ref="C3:C4"/>
    <mergeCell ref="D3:E3"/>
    <mergeCell ref="F3:G3"/>
    <mergeCell ref="H3:I3"/>
    <mergeCell ref="J3:M3"/>
    <mergeCell ref="N3:N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1</vt:i4>
      </vt:variant>
    </vt:vector>
  </HeadingPairs>
  <TitlesOfParts>
    <vt:vector size="5" baseType="lpstr">
      <vt:lpstr>Indledning</vt:lpstr>
      <vt:lpstr>Forside</vt:lpstr>
      <vt:lpstr>KM1</vt:lpstr>
      <vt:lpstr>Kontracyklisk, data</vt:lpstr>
      <vt:lpstr>Forside!Udskriftsområde</vt:lpstr>
    </vt:vector>
  </TitlesOfParts>
  <Company>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Borch</dc:creator>
  <cp:lastModifiedBy>Katrine Barskov Jensen</cp:lastModifiedBy>
  <cp:lastPrinted>2022-08-17T11:33:50Z</cp:lastPrinted>
  <dcterms:created xsi:type="dcterms:W3CDTF">2017-01-22T12:31:12Z</dcterms:created>
  <dcterms:modified xsi:type="dcterms:W3CDTF">2022-08-18T12:13:43Z</dcterms:modified>
</cp:coreProperties>
</file>